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LICITAÇÃO\- HAZA\01 - LICITAÇÕES A PARTICIPAR\01 - LICITAÇÕES A PARTICIPAR\12 - DEZEMBRO\07.12 - RDC 01.2022 - Adequação de instalações elétricas campus IFES\"/>
    </mc:Choice>
  </mc:AlternateContent>
  <bookViews>
    <workbookView xWindow="0" yWindow="0" windowWidth="20490" windowHeight="7050" firstSheet="2" activeTab="5"/>
  </bookViews>
  <sheets>
    <sheet name="Resumo do Orçamento" sheetId="1" r:id="rId1"/>
    <sheet name="Sintético" sheetId="2" r:id="rId2"/>
    <sheet name="Analítico" sheetId="3" r:id="rId3"/>
    <sheet name="Curva ABC de Insumos" sheetId="4" r:id="rId4"/>
    <sheet name="Curva ABC de Serviços" sheetId="5" r:id="rId5"/>
    <sheet name="Cronograma" sheetId="8" r:id="rId6"/>
    <sheet name="BDI" sheetId="6" r:id="rId7"/>
    <sheet name="LS ES" sheetId="7" r:id="rId8"/>
  </sheets>
  <definedNames>
    <definedName name="_xlnm._FilterDatabase" localSheetId="7" hidden="1">'LS ES'!$A$4:$F$40</definedName>
    <definedName name="_xlnm.Print_Area" localSheetId="2">Analítico!$A$1:$J$1435</definedName>
    <definedName name="_xlnm.Print_Area" localSheetId="6">BDI!$B$1:$K$29</definedName>
    <definedName name="_xlnm.Print_Area" localSheetId="5">Cronograma!$A$1:$K$40</definedName>
    <definedName name="_xlnm.Print_Area" localSheetId="3">'Curva ABC de Insumos'!$A$1:$O$224</definedName>
    <definedName name="_xlnm.Print_Area" localSheetId="4">'Curva ABC de Serviços'!$A$1:$J$97</definedName>
    <definedName name="_xlnm.Print_Area" localSheetId="7">'LS ES'!$A$1:$F$56</definedName>
    <definedName name="_xlnm.Print_Area" localSheetId="0">'Resumo do Orçamento'!$A$1:$K$48</definedName>
    <definedName name="_xlnm.Print_Area" localSheetId="1">Sintético!$A$1:$N$104</definedName>
  </definedNames>
  <calcPr calcId="162913"/>
</workbook>
</file>

<file path=xl/calcChain.xml><?xml version="1.0" encoding="utf-8"?>
<calcChain xmlns="http://schemas.openxmlformats.org/spreadsheetml/2006/main">
  <c r="K20" i="8" l="1"/>
  <c r="K12" i="8"/>
  <c r="J24" i="8" l="1"/>
  <c r="I22" i="8"/>
  <c r="H22" i="8"/>
  <c r="G22" i="8"/>
  <c r="F22" i="8"/>
  <c r="G18" i="8"/>
  <c r="F18" i="8"/>
  <c r="E18" i="8"/>
  <c r="F16" i="8"/>
  <c r="E16" i="8"/>
  <c r="D16" i="8"/>
  <c r="C14" i="8"/>
  <c r="K22" i="8"/>
  <c r="K24" i="8"/>
  <c r="K18" i="8"/>
  <c r="K16" i="8"/>
  <c r="K14" i="8"/>
  <c r="F39" i="7" l="1"/>
  <c r="E39" i="7"/>
  <c r="D39" i="7"/>
  <c r="C39" i="7"/>
  <c r="F35" i="7"/>
  <c r="E35" i="7"/>
  <c r="D35" i="7"/>
  <c r="C35" i="7"/>
  <c r="F28" i="7"/>
  <c r="E28" i="7"/>
  <c r="D28" i="7"/>
  <c r="C28" i="7"/>
  <c r="F16" i="7"/>
  <c r="E16" i="7"/>
  <c r="D16" i="7"/>
  <c r="C16" i="7"/>
  <c r="D27" i="6"/>
  <c r="D25" i="6"/>
  <c r="D24" i="6"/>
  <c r="D21" i="6"/>
  <c r="C40" i="7" l="1"/>
  <c r="F40" i="7"/>
  <c r="E40" i="7"/>
  <c r="D40" i="7"/>
  <c r="I26" i="8"/>
  <c r="K25" i="8"/>
  <c r="K21" i="8" s="1"/>
  <c r="D26" i="8"/>
  <c r="E26" i="8"/>
  <c r="G26" i="8"/>
  <c r="H26" i="8"/>
  <c r="C26" i="8"/>
  <c r="C27" i="8" s="1"/>
  <c r="J26" i="8"/>
  <c r="F26" i="8"/>
  <c r="K11" i="8" l="1"/>
  <c r="K17" i="8"/>
  <c r="K19" i="8"/>
  <c r="K13" i="8"/>
  <c r="K23" i="8"/>
  <c r="D27" i="8"/>
  <c r="K15" i="8"/>
  <c r="E27" i="8" l="1"/>
  <c r="F27" i="8" l="1"/>
  <c r="G27" i="8" l="1"/>
  <c r="H27" i="8" l="1"/>
  <c r="I27" i="8" l="1"/>
  <c r="J27" i="8" l="1"/>
  <c r="J28" i="8" l="1"/>
  <c r="C28" i="8"/>
  <c r="D28" i="8"/>
  <c r="E28" i="8"/>
  <c r="F28" i="8"/>
  <c r="G28" i="8"/>
  <c r="H28" i="8"/>
  <c r="I28" i="8"/>
</calcChain>
</file>

<file path=xl/sharedStrings.xml><?xml version="1.0" encoding="utf-8"?>
<sst xmlns="http://schemas.openxmlformats.org/spreadsheetml/2006/main" count="9789" uniqueCount="1706">
  <si>
    <t>Obra</t>
  </si>
  <si>
    <t>Bancos</t>
  </si>
  <si>
    <t>B.D.I.</t>
  </si>
  <si>
    <t>Encargos Sociais</t>
  </si>
  <si>
    <t>Adequação da instalação elétrica do bloco B do IFES Campus Ibatiba</t>
  </si>
  <si>
    <t xml:space="preserve">SINAPI - 08/2022 - Espírito Santo
</t>
  </si>
  <si>
    <t>23,54%</t>
  </si>
  <si>
    <t>Não Desonerado: 
Horista: 114,15%
Mensalista: 71,41%</t>
  </si>
  <si>
    <t>Planilha Orçamentária Resumida</t>
  </si>
  <si>
    <t>Item</t>
  </si>
  <si>
    <t>Descrição</t>
  </si>
  <si>
    <t>Total</t>
  </si>
  <si>
    <t>Peso (%)</t>
  </si>
  <si>
    <t xml:space="preserve"> 1 </t>
  </si>
  <si>
    <t>GESTÃO DA OBRA</t>
  </si>
  <si>
    <t xml:space="preserve"> 2 </t>
  </si>
  <si>
    <t>CANTEIRO DE OBRAS</t>
  </si>
  <si>
    <t xml:space="preserve"> 3 </t>
  </si>
  <si>
    <t>INSTALAÇÕES ELÉTRICAS NO SOLO</t>
  </si>
  <si>
    <t xml:space="preserve"> 4 </t>
  </si>
  <si>
    <t>INSTALAÇÕES ELÉTRICAS APARENTES</t>
  </si>
  <si>
    <t xml:space="preserve"> 5 </t>
  </si>
  <si>
    <t>QUADROS DE DISJUNTORES</t>
  </si>
  <si>
    <t xml:space="preserve"> 6 </t>
  </si>
  <si>
    <t>CABOS ELÉTRICOS</t>
  </si>
  <si>
    <t xml:space="preserve"> 7 </t>
  </si>
  <si>
    <t>SERVIÇOS FINAIS</t>
  </si>
  <si>
    <t>Tipo de Licitação</t>
  </si>
  <si>
    <t>Regime Diferenciado de Contratação</t>
  </si>
  <si>
    <t>Total sem BDI</t>
  </si>
  <si>
    <t>Abertura da Licitação</t>
  </si>
  <si>
    <t>07/12/2022 09:00</t>
  </si>
  <si>
    <t>Total do BDI</t>
  </si>
  <si>
    <t>Número do Processo Licitatório</t>
  </si>
  <si>
    <t>01/2022</t>
  </si>
  <si>
    <t>Total Geral</t>
  </si>
  <si>
    <t>Planilha Orçamentária Sintética</t>
  </si>
  <si>
    <t>352.634,20</t>
  </si>
  <si>
    <t>295.931,35</t>
  </si>
  <si>
    <t>56.702,85</t>
  </si>
  <si>
    <t>Totais -&gt;</t>
  </si>
  <si>
    <t>UN</t>
  </si>
  <si>
    <t>REALIZAÇÃO DOS TESTES E ENSAIOS DESCRITOS NO ITEM 4 DO MEMORIAL DESCRITIVO DAS INSTALAÇÕES ELÉTRICAS.</t>
  </si>
  <si>
    <t>Próprio</t>
  </si>
  <si>
    <t xml:space="preserve"> 701 </t>
  </si>
  <si>
    <t xml:space="preserve"> 7.2 </t>
  </si>
  <si>
    <t>M³</t>
  </si>
  <si>
    <t>ÍNDICE DE PREÇO PARA REMOÇÃO DE ENTULHO DECORRENTE DA EXECUÇÃO DE OBRAS (CLASSE A CONAMA - NBR 10.004 - CLASSE II-B), INCLUINDO ALUGUEL DA CAÇAMBA, CARGA, TRANSPORTE E DESCARGA EM ÁREA LICENCIADA</t>
  </si>
  <si>
    <t xml:space="preserve"> 30304 </t>
  </si>
  <si>
    <t xml:space="preserve"> 7.1 </t>
  </si>
  <si>
    <t>TERMINAL A COMPRESSÃO EM COBRE ESTANHADO PARA CABO 185 MM2. FORNECIMENTO E INSTALAÇÃO.</t>
  </si>
  <si>
    <t xml:space="preserve"> 615 </t>
  </si>
  <si>
    <t xml:space="preserve"> 6.23 </t>
  </si>
  <si>
    <t>TERMINAL A COMPRESSÃO EM COBRE ESTANHADO PARA CABO 150 MM2. FORNECIMENTO E INSTALAÇÃO.</t>
  </si>
  <si>
    <t xml:space="preserve"> 614 </t>
  </si>
  <si>
    <t xml:space="preserve"> 6.22 </t>
  </si>
  <si>
    <t>TERMINAL A COMPRESSÃO EM COBRE ESTANHADO PARA CABO 120 MM2. FORNECIMENTO E INSTALAÇÃO.</t>
  </si>
  <si>
    <t xml:space="preserve"> 613 </t>
  </si>
  <si>
    <t xml:space="preserve"> 6.21 </t>
  </si>
  <si>
    <t>TERMINAL A COMPRESSÃO EM COBRE ESTANHADO PARA CABO 95 MM2. FORNECIMENTO E INSTALAÇÃO.</t>
  </si>
  <si>
    <t xml:space="preserve"> 612 </t>
  </si>
  <si>
    <t xml:space="preserve"> 6.20 </t>
  </si>
  <si>
    <t>TERMINAL A COMPRESSÃO EM COBRE ESTANHADO PARA CABO 70 MM2. FORNECIMENTO E INSTALAÇÃO.</t>
  </si>
  <si>
    <t xml:space="preserve"> 611 </t>
  </si>
  <si>
    <t xml:space="preserve"> 6.19 </t>
  </si>
  <si>
    <t>TERMINAL A COMPRESSÃO EM COBRE ESTANHADO PARA CABO 50 MM2. FORNECIMENTO E INSTALAÇÃO.</t>
  </si>
  <si>
    <t xml:space="preserve"> 610 </t>
  </si>
  <si>
    <t xml:space="preserve"> 6.18 </t>
  </si>
  <si>
    <t>TERMINAL A COMPRESSÃO EM COBRE ESTANHADO PARA CABO 35 MM2. FORNECIMENTO E INSTALAÇÃO.</t>
  </si>
  <si>
    <t xml:space="preserve"> 609 </t>
  </si>
  <si>
    <t xml:space="preserve"> 6.17 </t>
  </si>
  <si>
    <t>TERMINAL A COMPRESSÃO EM COBRE ESTANHADO PARA CABO 25 MM2. FORNECIMENTO E INSTALAÇÃO.</t>
  </si>
  <si>
    <t xml:space="preserve"> 608 </t>
  </si>
  <si>
    <t xml:space="preserve"> 6.16 </t>
  </si>
  <si>
    <t>TERMINAL A COMPRESSÃO EM COBRE ESTANHADO PARA CABO 6,0 MM2. FORNECIMENTO E INSTALAÇÃO.</t>
  </si>
  <si>
    <t xml:space="preserve"> 607 </t>
  </si>
  <si>
    <t xml:space="preserve"> 6.15 </t>
  </si>
  <si>
    <t>TERMINAL A COMPRESSÃO EM COBRE ESTANHADO PARA CABO 4,0 MM2. FORNECIMENTO E INSTALAÇÃO.</t>
  </si>
  <si>
    <t xml:space="preserve"> 606 </t>
  </si>
  <si>
    <t xml:space="preserve"> 6.14 </t>
  </si>
  <si>
    <t>TERMINAL A COMPRESSÃO EM COBRE ESTANHADO PARA CABO 2,5 MM2. FORNECIMENTO E INSTALAÇÃO.</t>
  </si>
  <si>
    <t xml:space="preserve"> 605 </t>
  </si>
  <si>
    <t xml:space="preserve"> 6.13 </t>
  </si>
  <si>
    <t>PRENSA CABOS PARA ELETRODUTO 1/2"</t>
  </si>
  <si>
    <t xml:space="preserve"> 604 </t>
  </si>
  <si>
    <t xml:space="preserve"> 6.12 </t>
  </si>
  <si>
    <t>M</t>
  </si>
  <si>
    <t>CABO MULTIPOLAR DE COBRE, FLEXIVEL, CLASSE 4 OU 5, ISOLACAO EM HEPR, COBERTURA EM PVC-ST2, ANTICHAMA BWF-B, 0,6/1 KV, 4 CONDUTORES DE 6,0 MM2</t>
  </si>
  <si>
    <t xml:space="preserve"> 603 </t>
  </si>
  <si>
    <t xml:space="preserve"> 6.11 </t>
  </si>
  <si>
    <t>CABO MULTIPOLAR DE COBRE, FLEXIVEL, CLASSE 4 OU 5, ISOLACAO EM HEPR, COBERTURA EM PVC-ST2, ANTICHAMA BWF-B, 0,6/1 KV, 3 CONDUTORES DE 4,0 MM2. FORNECIMENTO E INSTALAÇÃO.</t>
  </si>
  <si>
    <t xml:space="preserve"> 602 </t>
  </si>
  <si>
    <t xml:space="preserve"> 6.10 </t>
  </si>
  <si>
    <t>CABO MULTIPOLAR DE COBRE, FLEXIVEL, CLASSE 4 OU 5, ISOLACAO EM HEPR, COBERTURA EM PVC-ST2, ANTICHAMA BWF-B, 0,6/1 KV, 3 CONDUTORES DE 2,5 MM2. FORNECIMENTO E INSTALAÇÃO.</t>
  </si>
  <si>
    <t xml:space="preserve"> 601 </t>
  </si>
  <si>
    <t xml:space="preserve"> 6.9 </t>
  </si>
  <si>
    <t>CABO DE COBRE FLEXÍVEL ISOLADO, 185 MM², ANTI-CHAMA 0,6/1,0 KV, PARA REDE ENTERRADA DE DISTRIBUIÇÃO DE ENERGIA ELÉTRICA - FORNECIMENTO E INSTALAÇÃO. AF_12/2021</t>
  </si>
  <si>
    <t>SINAPI</t>
  </si>
  <si>
    <t xml:space="preserve"> 92998 </t>
  </si>
  <si>
    <t xml:space="preserve"> 6.8 </t>
  </si>
  <si>
    <t>CABO DE COBRE FLEXÍVEL ISOLADO, 150 MM², ANTI-CHAMA 0,6/1,0 KV, PARA REDE ENTERRADA DE DISTRIBUIÇÃO DE ENERGIA ELÉTRICA - FORNECIMENTO E INSTALAÇÃO. AF_12/2021</t>
  </si>
  <si>
    <t xml:space="preserve"> 92996 </t>
  </si>
  <si>
    <t xml:space="preserve"> 6.7 </t>
  </si>
  <si>
    <t>CABO DE COBRE FLEXÍVEL ISOLADO, 120 MM², ANTI-CHAMA 0,6/1,0 KV, PARA REDE ENTERRADA DE DISTRIBUIÇÃO DE ENERGIA ELÉTRICA - FORNECIMENTO E INSTALAÇÃO. AF_12/2021</t>
  </si>
  <si>
    <t xml:space="preserve"> 92994 </t>
  </si>
  <si>
    <t xml:space="preserve"> 6.6 </t>
  </si>
  <si>
    <t>CABO DE COBRE FLEXÍVEL ISOLADO, 95 MM², ANTI-CHAMA 0,6/1,0 KV, PARA REDE ENTERRADA DE DISTRIBUIÇÃO DE ENERGIA ELÉTRICA - FORNECIMENTO E INSTALAÇÃO. AF_12/2021</t>
  </si>
  <si>
    <t xml:space="preserve"> 92992 </t>
  </si>
  <si>
    <t xml:space="preserve"> 6.5 </t>
  </si>
  <si>
    <t>CABO DE COBRE FLEXÍVEL ISOLADO, 70 MM², ANTI-CHAMA 0,6/1,0 KV, PARA REDE ENTERRADA DE DISTRIBUIÇÃO DE ENERGIA ELÉTRICA - FORNECIMENTO E INSTALAÇÃO. AF_12/2021</t>
  </si>
  <si>
    <t xml:space="preserve"> 92990 </t>
  </si>
  <si>
    <t xml:space="preserve"> 6.4 </t>
  </si>
  <si>
    <t>CABO DE COBRE FLEXÍVEL ISOLADO, 50 MM², ANTI-CHAMA 0,6/1,0 KV, PARA REDE ENTERRADA DE DISTRIBUIÇÃO DE ENERGIA ELÉTRICA - FORNECIMENTO E INSTALAÇÃO. AF_12/2021</t>
  </si>
  <si>
    <t xml:space="preserve"> 92988 </t>
  </si>
  <si>
    <t xml:space="preserve"> 6.3 </t>
  </si>
  <si>
    <t>CABO DE COBRE FLEXÍVEL ISOLADO, 35 MM², ANTI-CHAMA 0,6/1,0 KV, PARA REDE ENTERRADA DE DISTRIBUIÇÃO DE ENERGIA ELÉTRICA - FORNECIMENTO E INSTALAÇÃO. AF_12/2021</t>
  </si>
  <si>
    <t xml:space="preserve"> 92986 </t>
  </si>
  <si>
    <t xml:space="preserve"> 6.2 </t>
  </si>
  <si>
    <t>CABO DE COBRE FLEXÍVEL ISOLADO, 25 MM², ANTI-CHAMA 0,6/1,0 KV, PARA REDE ENTERRADA DE DISTRIBUIÇÃO DE ENERGIA ELÉTRICA - FORNECIMENTO E INSTALAÇÃO. AF_12/2021</t>
  </si>
  <si>
    <t xml:space="preserve"> 92984 </t>
  </si>
  <si>
    <t xml:space="preserve"> 6.1 </t>
  </si>
  <si>
    <t>QPR-AC3; PAINEL DE FORÇA, PROTEÇÃO E DISTRIBUIÇÃO GERAL DA REFRIGERAÇÃO DO BLOCO ACADÊMICO . - QUADRO COM ESPECIFICAÇÃO TÉCNICA EM ANEXO. VER DIAGRAMA JUNTO A PRANCHA PE-03/03 (QUADRO COMPLETO COM BARRAMENTOS, DISJUNTORES E ACESSÓRIOS)</t>
  </si>
  <si>
    <t xml:space="preserve"> 5041 </t>
  </si>
  <si>
    <t xml:space="preserve"> 5.4 </t>
  </si>
  <si>
    <t>QPR-AC2; PAINEL DE FORÇA, PROTEÇÃO E DISTRIBUIÇÃO GERAL DA REFRIGERAÇÃO DO BLOCO ACADÊMICO . - QUADRO COM ESPECIFICAÇÃO TÉCNICA EM ANEXO. VER DIAGRAMA JUNTO A PRANCHA PE-03/03 (QUADRO COMPLETO COM BARRAMENTOS, DISJUNTORES E ACESSÓRIOS)</t>
  </si>
  <si>
    <t xml:space="preserve"> 5031 </t>
  </si>
  <si>
    <t xml:space="preserve"> 5.3 </t>
  </si>
  <si>
    <t>QPR-AC1; PAINEL DE FORÇA, PROTEÇÃO E DISTRIBUIÇÃO GERAL DA REFRIGERAÇÃO DO BLOCO ACADÊMICO . - QUADRO COM ESPECIFICAÇÃO TÉCNICA EM ANEXO. VER DIAGRAMA JUNTO A PRANCHA PE-03/03 (QUADRO COMPLETO COM BARRAMENTOS, DISJUNTORES E ACESSÓRIOS)</t>
  </si>
  <si>
    <t xml:space="preserve"> 5021 </t>
  </si>
  <si>
    <t xml:space="preserve"> 5.2 </t>
  </si>
  <si>
    <t>QPR-BAC; PAINEL DE FORÇA, PROTEÇÃO E DISTRIBUIÇÃO GERAL DA REFRIGERAÇÃO DO BLOCO ACADÊMICO . - QUADRO COM ESPECIFICAÇÃO TÉCNICA EM ANEXO. VER DIAGRAMA JUNTO A PRANCHA PE-02/03 (QUADRO COMPLETO COM BARRAMENTOS, DISJUNTORES, ACESSÓRIOS E BASE DE CONCRETO)</t>
  </si>
  <si>
    <t xml:space="preserve"> 5011 </t>
  </si>
  <si>
    <t xml:space="preserve"> 5.1 </t>
  </si>
  <si>
    <t>m²</t>
  </si>
  <si>
    <t>RETIRADA E RECOLOCAÇÃO DE TELHA ONDULADA DE FIBROCIMENTO, EM TELHADOS DE DUAS ÁGUA.</t>
  </si>
  <si>
    <t xml:space="preserve"> 4021 </t>
  </si>
  <si>
    <t xml:space="preserve"> 4.10 </t>
  </si>
  <si>
    <t>FIXAÇÃO DE TUBOS HORIZONTAIS DE PVC, CPVC OU COBRE DIÂMETROS MAIORES QUE 75 MM COM ABRAÇADEIRA METÁLICA RÍGIDA TIPO D 3", FIXADA EM PERFILADO EM LAJE. AF_05/2015</t>
  </si>
  <si>
    <t xml:space="preserve"> 91172 </t>
  </si>
  <si>
    <t xml:space="preserve"> 4.9 </t>
  </si>
  <si>
    <t>FIXAÇÃO DE TUBOS HORIZONTAIS DE PVC, CPVC OU COBRE DIÂMETROS MAIORES QUE 40 MM E MENORES OU IGUAIS A 75 MM COM ABRAÇADEIRA METÁLICA RÍGIDA TIPO D 1 1/2", FIXADA EM PERFILADO EM LAJE. AF_05/2015</t>
  </si>
  <si>
    <t xml:space="preserve"> 91171 </t>
  </si>
  <si>
    <t xml:space="preserve"> 4.8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</si>
  <si>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</si>
  <si>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91170 </t>
  </si>
  <si>
    <t xml:space="preserve"> 4.7 </t>
  </si>
  <si>
    <t>CAIXA 4X2 DE SOBREPOR EM PVC, TIPO CONDULETE, COM TAMPA E ACESSÓRIOS PARA FIXAÇÃO DOS ELETRODUTOS. FORNECIMENTO E INSTALAÇÃO.</t>
  </si>
  <si>
    <t xml:space="preserve"> 4011 </t>
  </si>
  <si>
    <t xml:space="preserve"> 4.6 </t>
  </si>
  <si>
    <t>CAIXA DE PASSAGEM 400X400X120MM, CHAPA 18, COM TAMPA PARAFUSADA</t>
  </si>
  <si>
    <t xml:space="preserve"> 150635 </t>
  </si>
  <si>
    <t xml:space="preserve"> 4.5 </t>
  </si>
  <si>
    <t>ELETRODUTO DE PVC RÍGIDO ROSCÁVEL, DIÂM. 4" (110MM), INCLUSIVE CONEXÕES</t>
  </si>
  <si>
    <t xml:space="preserve"> 151135 </t>
  </si>
  <si>
    <t xml:space="preserve"> 4.4 </t>
  </si>
  <si>
    <t>ELETRODUTO DE PVC RÍGIDO ROSCÁVEL, DIÂM. 2" (60MM), INCLUSIVE CONEXÕES</t>
  </si>
  <si>
    <t xml:space="preserve"> 151130 </t>
  </si>
  <si>
    <t xml:space="preserve"> 4.3 </t>
  </si>
  <si>
    <t>ELETRODUTO DE PVC RÍGIDO ROSCÁVEL, DIÂM. 1 1/4" (40MM), INCLUSIVE CONEXÕES</t>
  </si>
  <si>
    <t xml:space="preserve"> 151128 </t>
  </si>
  <si>
    <t xml:space="preserve"> 4.2 </t>
  </si>
  <si>
    <t>ELETRODUTO DE PVC RÍGIDO ROSCÁVEL, DIÂM. 1" (32MM), INCLUSIVE CONEXÕES</t>
  </si>
  <si>
    <t xml:space="preserve"> 151127 </t>
  </si>
  <si>
    <t xml:space="preserve"> 4.1 </t>
  </si>
  <si>
    <t>CONTRAPISO EM ARGAMASSA TRAÇO 1:4 (CIMENTO E AREIA), PREPARO MECÂNICO COM BETONEIRA 400 L, APLICADO EM ÁREAS SECAS SOBRE LAJE, ADERIDO, ACABAMENTO NÃO REFORÇADO, ESPESSURA 3CM. AF_07/2021</t>
  </si>
  <si>
    <t xml:space="preserve"> 87630 </t>
  </si>
  <si>
    <t xml:space="preserve"> 3.10 </t>
  </si>
  <si>
    <t>EXECUÇÃO DE PASSEIO (CALÇADA) OU PISO DE CONCRETO COM CONCRETO MOLDADO IN LOCO, FEITO EM OBRA, ACABAMENTO CONVENCIONAL, ESPESSURA 8 CM, ARMADO. AF_08/2022</t>
  </si>
  <si>
    <t xml:space="preserve"> 94994 </t>
  </si>
  <si>
    <t xml:space="preserve"> 3.9 </t>
  </si>
  <si>
    <t>REASSENTAMENTO DE BLOCOS RETANGULAR PARA PISO INTERTRAVADO, ESPESSURA DE 8 CM, EM VIA/ESTACIONAMENTO, COM REAPROVEITAMENTO DOS BLOCOS RETANGULAR - INCLUSO RETIRADA E COLOCAÇÃO DO MATERIAL. AF_12/2020</t>
  </si>
  <si>
    <t xml:space="preserve"> 101864 </t>
  </si>
  <si>
    <t xml:space="preserve"> 3.8 </t>
  </si>
  <si>
    <t>m³</t>
  </si>
  <si>
    <t>REATERRO MANUAL APILOADO COM SOQUETE. AF_10/2017</t>
  </si>
  <si>
    <t xml:space="preserve"> 96995 </t>
  </si>
  <si>
    <t xml:space="preserve"> 3.7 </t>
  </si>
  <si>
    <t>ELETRODUTO FLEXÍVEL CORRUGADO, PEAD, DN 100 (4"), PARA REDE ENTERRADA DE DISTRIBUIÇÃO DE ENERGIA ELÉTRICA - FORNECIMENTO E INSTALAÇÃO. AF_12/2021</t>
  </si>
  <si>
    <t xml:space="preserve"> 97670 </t>
  </si>
  <si>
    <t xml:space="preserve"> 3.6 </t>
  </si>
  <si>
    <t>ENVELOPAMENTO DE CONCRETO SIMPLES COM CONSUMO MÍNIMO DE CIMENTO DE 250KG/M3, INCLUSIVE ESCAVAÇÃO PARA PROFUNDIDADE MÍNIMA DO ELETRODUTO DE 50CM, DE 60 X 30 CM, PARA 3 ELETRODUTOS</t>
  </si>
  <si>
    <t xml:space="preserve"> 150703 </t>
  </si>
  <si>
    <t xml:space="preserve"> 3.5 </t>
  </si>
  <si>
    <t>ENVELOPAMENTO DE CONCRETO SIMPLES COM CONSUMO MÍNIMO DE CIMENTO DE 250KG/M3, INCLUSIVE ESCAVAÇÃO PARA PROFUNDIDADE MÍNIMA DO ELETRODUTO DE 50 CM, DE 25 X 25 CM, PARA 1 ELETRODUTO</t>
  </si>
  <si>
    <t xml:space="preserve"> 150701 </t>
  </si>
  <si>
    <t xml:space="preserve"> 3.4 </t>
  </si>
  <si>
    <t>DEMOLIÇÃO DE PISO CIMENTADO INCLUSIVE LASTRO DE CONCRETO</t>
  </si>
  <si>
    <t xml:space="preserve"> 10201 </t>
  </si>
  <si>
    <t xml:space="preserve"> 3.3 </t>
  </si>
  <si>
    <t>TAMPA DE CONCRETO PARA CAIXA ENTERRADA ELÉTRICA, DIMENSÕES DE 0,6X0,6X0,6M COM TAMPÃO ARTICULADO DE FERRO FUNDIDO DE 40X40CM.</t>
  </si>
  <si>
    <t xml:space="preserve"> 3021 </t>
  </si>
  <si>
    <t xml:space="preserve"> 3.2 </t>
  </si>
  <si>
    <t>CAIXA ENTERRADA ELÉTRICA RETANGULAR, EM ALVENARIA COM BLOCOS DE CONCRETO, FUNDO COM BRITA, DIMENSÕES INTERNAS: 0,6X0,6X0,6M E TAMPÃO ARTICULADO DE FERRO FUNDIDO DE 40X40CM.</t>
  </si>
  <si>
    <t xml:space="preserve"> 3011 </t>
  </si>
  <si>
    <t xml:space="preserve"> 3.1 </t>
  </si>
  <si>
    <t>BARRACÃO PARA DEPÓSITO DE CIMENTO ÁREA DE 10.90M2, DE CHAPA DE COMPENSADO 12MM E PONTALETES 8X8CM, PISO CIMENTADO E COBERTURA DE TELHAS DE FIBROCIMENTO DE 6MM, INCLUSIVE PONTO DE LUZ, CONF. PROJETO (1 UTILIZAÇÃO)</t>
  </si>
  <si>
    <t xml:space="preserve"> 20703 </t>
  </si>
  <si>
    <t xml:space="preserve"> 2.2 </t>
  </si>
  <si>
    <t>PLACA DE OBRA, PADRÃO GOVERNO FEDERAL</t>
  </si>
  <si>
    <t xml:space="preserve"> 2011 </t>
  </si>
  <si>
    <t xml:space="preserve"> 2.1 </t>
  </si>
  <si>
    <t>ADMINISTRAÇÃO LOCAL DA OBRA – PAGAMENTO PROPORCIONAL AO AVANÇO DA OBRA</t>
  </si>
  <si>
    <t xml:space="preserve"> 1011 </t>
  </si>
  <si>
    <t xml:space="preserve"> 1.1 </t>
  </si>
  <si>
    <t>MAT.</t>
  </si>
  <si>
    <t>M. O.</t>
  </si>
  <si>
    <t>Valor Unit com BDI</t>
  </si>
  <si>
    <t>Valor Unit</t>
  </si>
  <si>
    <t>Quant.</t>
  </si>
  <si>
    <t>Und</t>
  </si>
  <si>
    <t>Banco</t>
  </si>
  <si>
    <t>Código</t>
  </si>
  <si>
    <t>Planilha Orçamentária Sintética Com Valor do Material e da Mão de Obra</t>
  </si>
  <si>
    <t>Valor com BDI =&gt;</t>
  </si>
  <si>
    <t>Valor do BDI =&gt;</t>
  </si>
  <si>
    <t>MO com LS =&gt;</t>
  </si>
  <si>
    <t>LS =&gt;</t>
  </si>
  <si>
    <t>MO sem LS =&gt;</t>
  </si>
  <si>
    <t>KWH</t>
  </si>
  <si>
    <t>Material</t>
  </si>
  <si>
    <t>ENERGIA ELETRICA ATE 2000 KWH INDUSTRIAL, SEM DEMANDA</t>
  </si>
  <si>
    <t xml:space="preserve"> 00002705 </t>
  </si>
  <si>
    <t>Insumo</t>
  </si>
  <si>
    <t>H</t>
  </si>
  <si>
    <t>CHOR - CUSTOS HORÁRIOS DE MÁQUINAS E EQUIPAMENTOS</t>
  </si>
  <si>
    <t>VIBRADOR DE IMERSÃO, DIÂMETRO DE PONTEIRA 45MM, MOTOR ELÉTRICO TRIFÁSICO POTÊNCIA DE 2 CV - MATERIAIS NA OPERAÇÃO. AF_06/2015</t>
  </si>
  <si>
    <t xml:space="preserve"> 90585 </t>
  </si>
  <si>
    <t>Composição</t>
  </si>
  <si>
    <t>Tipo</t>
  </si>
  <si>
    <t>Equipamento</t>
  </si>
  <si>
    <t>VIBRADOR DE IMERSAO, DIAMETRO DA PONTEIRA DE *45* MM, COM MOTOR ELETRICO TRIFASICO DE 2 HP (2 CV)</t>
  </si>
  <si>
    <t xml:space="preserve"> 00013896 </t>
  </si>
  <si>
    <t>VIBRADOR DE IMERSÃO, DIÂMETRO DE PONTEIRA 45MM, MOTOR ELÉTRICO TRIFÁSICO POTÊNCIA DE 2 CV - MANUTENÇÃO. AF_06/2015</t>
  </si>
  <si>
    <t xml:space="preserve"> 90584 </t>
  </si>
  <si>
    <t>VIBRADOR DE IMERSÃO, DIÂMETRO DE PONTEIRA 45MM, MOTOR ELÉTRICO TRIFÁSICO POTÊNCIA DE 2 CV - JUROS. AF_06/2015</t>
  </si>
  <si>
    <t xml:space="preserve"> 90583 </t>
  </si>
  <si>
    <t>VIBRADOR DE IMERSÃO, DIÂMETRO DE PONTEIRA 45MM, MOTOR ELÉTRICO TRIFÁSICO POTÊNCIA DE 2 CV - DEPRECIAÇÃO. AF_06/2015</t>
  </si>
  <si>
    <t xml:space="preserve"> 90582 </t>
  </si>
  <si>
    <t>Composição Auxiliar</t>
  </si>
  <si>
    <t>CHP</t>
  </si>
  <si>
    <t>VIBRADOR DE IMERSÃO, DIÂMETRO DE PONTEIRA 45MM, MOTOR ELÉTRICO TRIFÁSICO POTÊNCIA DE 2 CV - CHP DIURNO. AF_06/2015</t>
  </si>
  <si>
    <t xml:space="preserve"> 90586 </t>
  </si>
  <si>
    <t>CHI</t>
  </si>
  <si>
    <t>VIBRADOR DE IMERSÃO, DIÂMETRO DE PONTEIRA 45MM, MOTOR ELÉTRICO TRIFÁSICO POTÊNCIA DE 2 CV - CHI DIURNO. AF_06/2015</t>
  </si>
  <si>
    <t xml:space="preserve"> 90587 </t>
  </si>
  <si>
    <t>Serviços</t>
  </si>
  <si>
    <t>TRANSPORTE - HORISTA (COLETADO CAIXA)</t>
  </si>
  <si>
    <t xml:space="preserve"> 00037371 </t>
  </si>
  <si>
    <t>Mão de Obra</t>
  </si>
  <si>
    <t>TELHADOR (HORISTA)</t>
  </si>
  <si>
    <t xml:space="preserve"> 00012869 </t>
  </si>
  <si>
    <t>Taxas</t>
  </si>
  <si>
    <t>SEGURO - HORISTA (COLETADO CAIXA)</t>
  </si>
  <si>
    <t xml:space="preserve"> 00037373 </t>
  </si>
  <si>
    <t>FERRAMENTAS - FAMILIA CARPINTEIRO DE FORMAS - HORISTA (ENCARGOS COMPLEMENTARES - COLETADO CAIXA)</t>
  </si>
  <si>
    <t xml:space="preserve"> 00043459 </t>
  </si>
  <si>
    <t>Outros</t>
  </si>
  <si>
    <t>EXAMES - HORISTA (COLETADO CAIXA)</t>
  </si>
  <si>
    <t xml:space="preserve"> 00037372 </t>
  </si>
  <si>
    <t>EPI - FAMILIA CARPINTEIRO DE FORMAS - HORISTA (ENCARGOS COMPLEMENTARES - COLETADO CAIXA)</t>
  </si>
  <si>
    <t xml:space="preserve"> 00043483 </t>
  </si>
  <si>
    <t>ALIMENTACAO - HORISTA (COLETADO CAIXA)</t>
  </si>
  <si>
    <t xml:space="preserve"> 00037370 </t>
  </si>
  <si>
    <t>SEDI - SERVIÇOS DIVERSOS</t>
  </si>
  <si>
    <t>CURSO DE CAPACITAÇÃO PARA TELHADISTA (ENCARGOS COMPLEMENTARES) - HORISTA</t>
  </si>
  <si>
    <t xml:space="preserve"> 95385 </t>
  </si>
  <si>
    <t>TELHADISTA COM ENCARGOS COMPLEMENTARES</t>
  </si>
  <si>
    <t xml:space="preserve"> 88323 </t>
  </si>
  <si>
    <t>SERVENTE DE OBRAS</t>
  </si>
  <si>
    <t xml:space="preserve"> 00006111 </t>
  </si>
  <si>
    <t>FERRAMENTAS - FAMILIA SERVENTE - HORISTA (ENCARGOS COMPLEMENTARES - COLETADO CAIXA)</t>
  </si>
  <si>
    <t xml:space="preserve"> 00043467 </t>
  </si>
  <si>
    <t>EPI - FAMILIA SERVENTE - HORISTA (ENCARGOS COMPLEMENTARES - COLETADO CAIXA)</t>
  </si>
  <si>
    <t xml:space="preserve"> 00043491 </t>
  </si>
  <si>
    <t>CURSO DE CAPACITAÇÃO PARA SERVENTE (ENCARGOS COMPLEMENTARES) - HORISTA</t>
  </si>
  <si>
    <t xml:space="preserve"> 95378 </t>
  </si>
  <si>
    <t>SERVENTE COM ENCARGOS COMPLEMENTARES</t>
  </si>
  <si>
    <t xml:space="preserve"> 88316 </t>
  </si>
  <si>
    <t>SERRA CIRCULAR DE BANCADA COM MOTOR ELÉTRICO POTÊNCIA DE 5HP, COM COIFA PARA DISCO 10" - MATERIAIS NA OPERAÇÃO. AF_08/2015</t>
  </si>
  <si>
    <t xml:space="preserve"> 91691 </t>
  </si>
  <si>
    <t>SERRA CIRCULAR DE BANCADA COM MOTOR ELETRICO, POTENCIA DE *1600* W, PARA DISCO DE DIAMETRO DE 10" (250 MM)</t>
  </si>
  <si>
    <t xml:space="preserve"> 00014618 </t>
  </si>
  <si>
    <t>SERRA CIRCULAR DE BANCADA COM MOTOR ELÉTRICO POTÊNCIA DE 5HP, COM COIFA PARA DISCO 10" - MANUTENÇÃO. AF_08/2015</t>
  </si>
  <si>
    <t xml:space="preserve"> 91690 </t>
  </si>
  <si>
    <t>SERRA CIRCULAR DE BANCADA COM MOTOR ELÉTRICO POTÊNCIA DE 5HP, COM COIFA PARA DISCO 10" - JUROS. AF_08/2015</t>
  </si>
  <si>
    <t xml:space="preserve"> 91689 </t>
  </si>
  <si>
    <t>SERRA CIRCULAR DE BANCADA COM MOTOR ELÉTRICO POTÊNCIA DE 5HP, COM COIFA PARA DISCO 10" - DEPRECIAÇÃO. AF_08/2015</t>
  </si>
  <si>
    <t xml:space="preserve"> 91688 </t>
  </si>
  <si>
    <t>OPERADOR DE MÁQUINAS E EQUIPAMENTOS COM ENCARGOS COMPLEMENTARES</t>
  </si>
  <si>
    <t xml:space="preserve"> 88297 </t>
  </si>
  <si>
    <t>SERRA CIRCULAR DE BANCADA COM MOTOR ELÉTRICO POTÊNCIA DE 5HP, COM COIFA PARA DISCO 10" - CHP DIURNO. AF_08/2015</t>
  </si>
  <si>
    <t xml:space="preserve"> 91692 </t>
  </si>
  <si>
    <t>SERRA CIRCULAR DE BANCADA COM MOTOR ELÉTRICO POTÊNCIA DE 5HP, COM COIFA PARA DISCO 10" - CHI DIURNO. AF_08/2015</t>
  </si>
  <si>
    <t xml:space="preserve"> 91693 </t>
  </si>
  <si>
    <t>L</t>
  </si>
  <si>
    <t>OLEO DIESEL COMBUSTIVEL COMUM</t>
  </si>
  <si>
    <t xml:space="preserve"> 00004221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</si>
  <si>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</si>
  <si>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53786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</si>
  <si>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</si>
  <si>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00036531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</si>
  <si>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</si>
  <si>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</si>
  <si>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</si>
  <si>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</si>
  <si>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</si>
  <si>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88857 </t>
  </si>
  <si>
    <t>OPERADOR DE ESCAVADEIRA COM ENCARGOS COMPLEMENTARES</t>
  </si>
  <si>
    <t xml:space="preserve"> 88294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</si>
  <si>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</si>
  <si>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</si>
  <si>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</si>
  <si>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5679 </t>
  </si>
  <si>
    <t>PEDRA BRITADA N. 0, OU PEDRISCO (4,8 A 9,5 MM) POSTO PEDREIRA/FORNECEDOR, SEM FRETE</t>
  </si>
  <si>
    <t xml:space="preserve"> 00004720 </t>
  </si>
  <si>
    <t>PEDREIRO COM ENCARGOS COMPLEMENTARES</t>
  </si>
  <si>
    <t xml:space="preserve"> 88309 </t>
  </si>
  <si>
    <t>COMPACTADOR DE SOLOS DE PERCUSSÃO (SOQUETE) COM MOTOR A GASOLINA 4 TEMPOS, POTÊNCIA 4 CV - CHI DIURNO. AF_08/2015</t>
  </si>
  <si>
    <t xml:space="preserve"> 91534 </t>
  </si>
  <si>
    <t>COMPACTADOR DE SOLOS DE PERCUSSÃO (SOQUETE) COM MOTOR A GASOLINA 4 TEMPOS, POTÊNCIA 4 CV - CHP DIURNO. AF_08/2015</t>
  </si>
  <si>
    <t xml:space="preserve"> 91533 </t>
  </si>
  <si>
    <t>MOVT - MOVIMENTO DE TERRA</t>
  </si>
  <si>
    <t>PREPARO DE FUNDO DE VALA COM LARGURA MENOR QUE 1,5 M, COM CAMADA DE BRITA, LANÇAMENTO MECANIZADO. AF_08/2020</t>
  </si>
  <si>
    <t xml:space="preserve"> 101623 </t>
  </si>
  <si>
    <t>GASOLINA COMUM</t>
  </si>
  <si>
    <t xml:space="preserve"> 00004222 </t>
  </si>
  <si>
    <t>PLACA VIBRATÓRIA REVERSÍVEL COM MOTOR 4 TEMPOS A GASOLINA, FORÇA CENTRÍFUGA DE 25 KN (2500 KGF), POTÊNCIA 5,5 CV - MATERIAIS NA OPERAÇÃO. AF_08/2015</t>
  </si>
  <si>
    <t xml:space="preserve"> 91276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</si>
  <si>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</si>
  <si>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00001442 </t>
  </si>
  <si>
    <t>PLACA VIBRATÓRIA REVERSÍVEL COM MOTOR 4 TEMPOS A GASOLINA, FORÇA CENTRÍFUGA DE 25 KN (2500 KGF), POTÊNCIA 5,5 CV - MANUTENÇÃO. AF_08/2015</t>
  </si>
  <si>
    <t xml:space="preserve"> 91275 </t>
  </si>
  <si>
    <t>PLACA VIBRATÓRIA REVERSÍVEL COM MOTOR 4 TEMPOS A GASOLINA, FORÇA CENTRÍFUGA DE 25 KN (2500 KGF), POTÊNCIA 5,5 CV - JUROS. AF_08/2015</t>
  </si>
  <si>
    <t xml:space="preserve"> 91274 </t>
  </si>
  <si>
    <t>PLACA VIBRATÓRIA REVERSÍVEL COM MOTOR 4 TEMPOS A GASOLINA, FORÇA CENTRÍFUGA DE 25 KN (2500 KGF), POTÊNCIA 5,5 CV - DEPRECIAÇÃO. AF_08/2015</t>
  </si>
  <si>
    <t xml:space="preserve"> 91273 </t>
  </si>
  <si>
    <t>PLACA VIBRATÓRIA REVERSÍVEL COM MOTOR 4 TEMPOS A GASOLINA, FORÇA CENTRÍFUGA DE 25 KN (2500 KGF), POTÊNCIA 5,5 CV - CHP DIURNO. AF_08/2015</t>
  </si>
  <si>
    <t xml:space="preserve"> 91277 </t>
  </si>
  <si>
    <t>PLACA VIBRATÓRIA REVERSÍVEL COM MOTOR 4 TEMPOS A GASOLINA, FORÇA CENTRÍFUGA DE 25 KN (2500 KGF), POTÊNCIA 5,5 CV - CHI DIURNO. AF_08/2015</t>
  </si>
  <si>
    <t xml:space="preserve"> 91278 </t>
  </si>
  <si>
    <t>PINTOR (HORISTA)</t>
  </si>
  <si>
    <t xml:space="preserve"> 00004783 </t>
  </si>
  <si>
    <t>FERRAMENTAS - FAMILIA PINTOR - HORISTA (ENCARGOS COMPLEMENTARES - COLETADO CAIXA)</t>
  </si>
  <si>
    <t xml:space="preserve"> 00043466 </t>
  </si>
  <si>
    <t>EPI - FAMILIA PINTOR - HORISTA (ENCARGOS COMPLEMENTARES - COLETADO CAIXA)</t>
  </si>
  <si>
    <t xml:space="preserve"> 00043490 </t>
  </si>
  <si>
    <t>CURSO DE CAPACITAÇÃO PARA PINTOR (ENCARGOS COMPLEMENTARES) - HORISTA</t>
  </si>
  <si>
    <t xml:space="preserve"> 95372 </t>
  </si>
  <si>
    <t>PINTOR COM ENCARGOS COMPLEMENTARES</t>
  </si>
  <si>
    <t xml:space="preserve"> 88310 </t>
  </si>
  <si>
    <t>SARRAFO *2,5 X 7,5* CM EM PINUS, MISTA OU EQUIVALENTE DA REGIAO - BRUTA</t>
  </si>
  <si>
    <t xml:space="preserve"> 00004517 </t>
  </si>
  <si>
    <t>KG</t>
  </si>
  <si>
    <t>PREGO DE ACO POLIDO COM CABECA 15 X 15 (1 1/4 X 13)</t>
  </si>
  <si>
    <t xml:space="preserve"> 00020247 </t>
  </si>
  <si>
    <t>DESMOLDANTE PROTETOR PARA FORMAS DE MADEIRA, DE BASE OLEOSA EMULSIONADA EM AGUA</t>
  </si>
  <si>
    <t xml:space="preserve"> 00002692 </t>
  </si>
  <si>
    <t>CHAPA/PAINEL DE MADEIRA COMPENSADA RESINADA (MADEIRITE RESINADO ROSA) PARA FORMA DE CONCRETO, DE 2200 x 1100 MM, E = 17 MM</t>
  </si>
  <si>
    <t xml:space="preserve"> 00001358 </t>
  </si>
  <si>
    <t>CARPINTEIRO DE ESQUADRIA COM ENCARGOS COMPLEMENTARES</t>
  </si>
  <si>
    <t xml:space="preserve"> 88261 </t>
  </si>
  <si>
    <t>AJUDANTE DE CARPINTEIRO COM ENCARGOS COMPLEMENTARES</t>
  </si>
  <si>
    <t xml:space="preserve"> 88239 </t>
  </si>
  <si>
    <t>FUES - FUNDAÇÕES E ESTRUTURAS</t>
  </si>
  <si>
    <t>CONCRETO FCK = 30MPA, TRAÇO 1:2,1:2,5 (EM MASSA SECA DE CIMENTO/ AREIA MÉDIA/ BRITA 1) - PREPARO MECÂNICO COM BETONEIRA 600 L. AF_05/2021</t>
  </si>
  <si>
    <t xml:space="preserve"> 94972 </t>
  </si>
  <si>
    <t>ARMAÇÃO DE LAJE DE ESTRUTURA CONVENCIONAL DE CONCRETO ARMADO UTILIZANDO AÇO CA-60 DE 4,2 MM - MONTAGEM. AF_06/2022</t>
  </si>
  <si>
    <t xml:space="preserve"> 92767 </t>
  </si>
  <si>
    <t>PEÇA RETANGULAR PRÉ-MOLDADA, VOLUME DE CONCRETO DE 30 A 100 LITROS, TAXA DE AÇO APROXIMADA DE 30KG/M³. AF_01/2018</t>
  </si>
  <si>
    <t xml:space="preserve"> 97735 </t>
  </si>
  <si>
    <t>PEDREIRO (HORISTA)</t>
  </si>
  <si>
    <t xml:space="preserve"> 00004750 </t>
  </si>
  <si>
    <t>FERRAMENTAS - FAMILIA PEDREIRO - HORISTA (ENCARGOS COMPLEMENTARES - COLETADO CAIXA)</t>
  </si>
  <si>
    <t xml:space="preserve"> 00043465 </t>
  </si>
  <si>
    <t>EPI - FAMILIA PEDREIRO - HORISTA (ENCARGOS COMPLEMENTARES - COLETADO CAIXA)</t>
  </si>
  <si>
    <t xml:space="preserve"> 00043489 </t>
  </si>
  <si>
    <t>CURSO DE CAPACITAÇÃO PARA PEDREIRO (ENCARGOS COMPLEMENTARES) - HORISTA</t>
  </si>
  <si>
    <t xml:space="preserve"> 95371 </t>
  </si>
  <si>
    <t>OPERADOR DE MAQUINAS E TRATORES DIVERSOS (TERRAPLANAGEM)</t>
  </si>
  <si>
    <t xml:space="preserve"> 00004230 </t>
  </si>
  <si>
    <t>FERRAMENTAS - FAMILIA OPERADOR ESCAVADEIRA - HORISTA (ENCARGOS COMPLEMENTARES - COLETADO CAIXA)</t>
  </si>
  <si>
    <t xml:space="preserve"> 00043464 </t>
  </si>
  <si>
    <t>EPI - FAMILIA OPERADOR ESCAVADEIRA - HORISTA (ENCARGOS COMPLEMENTARES - COLETADO CAIXA)</t>
  </si>
  <si>
    <t xml:space="preserve"> 00043488 </t>
  </si>
  <si>
    <t>CURSO DE CAPACITAÇÃO PARA OPERADOR DE MÁQUINAS E EQUIPAMENTOS (ENCARGOS COMPLEMENTARES) - HORISTA</t>
  </si>
  <si>
    <t xml:space="preserve"> 95360 </t>
  </si>
  <si>
    <t>OPERADOR DE ESCAVADEIRA</t>
  </si>
  <si>
    <t xml:space="preserve"> 00004234 </t>
  </si>
  <si>
    <t>CURSO DE CAPACITAÇÃO PARA OPERADOR DE ESCAVADEIRA (ENCARGOS COMPLEMENTARES) - HORISTA</t>
  </si>
  <si>
    <t xml:space="preserve"> 95357 </t>
  </si>
  <si>
    <t>OPERADOR DE BETONEIRA ESTACIONARIA / MISTURADOR</t>
  </si>
  <si>
    <t xml:space="preserve"> 00037666 </t>
  </si>
  <si>
    <t>CURSO DE CAPACITAÇÃO PARA OPERADOR DE BETONEIRA ESTACIONÁRIA/MISTURADOR (ENCARGOS COMPLEMENTARES) - HORISTA</t>
  </si>
  <si>
    <t xml:space="preserve"> 95389 </t>
  </si>
  <si>
    <t>OPERADOR DE BETONEIRA ESTACIONÁRIA/MISTURADOR COM ENCARGOS COMPLEMENTARES</t>
  </si>
  <si>
    <t xml:space="preserve"> 88377 </t>
  </si>
  <si>
    <t>PEDRA BRITADA N. 2 (19 A 38 MM) POSTO PEDREIRA/FORNECEDOR, SEM FRETE</t>
  </si>
  <si>
    <t xml:space="preserve"> 00004718 </t>
  </si>
  <si>
    <t>LASTRO COM MATERIAL GRANULAR (PEDRA BRITADA N.2), APLICADO EM PISOS OU LAJES SOBRE SOLO, ESPESSURA DE *10 CM*. AF_08/2017</t>
  </si>
  <si>
    <t xml:space="preserve"> 96624 </t>
  </si>
  <si>
    <t>TABUA  NAO  APARELHADA  *2,5 X 20* CM, EM MACARANDUBA, ANGELIM OU EQUIVALENTE DA REGIAO - BRUTA</t>
  </si>
  <si>
    <t xml:space="preserve"> 00006193 </t>
  </si>
  <si>
    <t>PONTALETE *7,5 X 7,5* CM EM PINUS, MISTA OU EQUIVALENTE DA REGIAO - BRUTA</t>
  </si>
  <si>
    <t xml:space="preserve"> 00004491 </t>
  </si>
  <si>
    <t>PREGO DE ACO POLIDO COM CABECA 17 X 21 (2 X 11)</t>
  </si>
  <si>
    <t xml:space="preserve"> 00005068 </t>
  </si>
  <si>
    <t>CARPINTEIRO DE FORMAS COM ENCARGOS COMPLEMENTARES</t>
  </si>
  <si>
    <t xml:space="preserve"> 88262 </t>
  </si>
  <si>
    <t>FABRICAÇÃO, MONTAGEM E DESMONTAGEM DE FORMA PARA RADIER, PISO DE CONCRETO OU LAJE SOBRE SOLO, EM MADEIRA SERRADA, 4 UTILIZAÇÕES. AF_09/2021</t>
  </si>
  <si>
    <t xml:space="preserve"> 97086 </t>
  </si>
  <si>
    <t>CONCRETAGEM DE RADIER, PISO DE CONCRETO OU LAJE SOBRE SOLO, FCK 30 MPA - LANÇAMENTO, ADENSAMENTO E ACABAMENTO. AF_09/2021</t>
  </si>
  <si>
    <t xml:space="preserve"> 97096 </t>
  </si>
  <si>
    <t>ARMAÇÃO PARA EXECUÇÃO DE RADIER, PISO DE CONCRETO OU LAJE SOBRE SOLO, COM USO DE TELA Q-138. AF_09/2021</t>
  </si>
  <si>
    <t xml:space="preserve"> 97090 </t>
  </si>
  <si>
    <t>CAMADA SEPARADORA PARA EXECUÇÃO DE RADIER, PISO DE CONCRETO OU LAJE SOBRE SOLO, EM LONA PLÁSTICA. AF_09/2021</t>
  </si>
  <si>
    <t xml:space="preserve"> 97087 </t>
  </si>
  <si>
    <t>COMPACTAÇÃO MECÂNICA DE SOLO PARA EXECUÇÃO DE RADIER, PISO DE CONCRETO OU LAJE SOBRE SOLO, COM COMPACTADOR DE SOLOS A PERCUSSÃO. AF_09/2021</t>
  </si>
  <si>
    <t xml:space="preserve"> 97083 </t>
  </si>
  <si>
    <t>ESCAVAÇÃO MANUAL DE VIGA DE BORDA PARA RADIER. AF_09/2021</t>
  </si>
  <si>
    <t xml:space="preserve"> 97082 </t>
  </si>
  <si>
    <t>EXECUÇÃO DE RADIER, ESPESSURA DE 15 CM, FCK = 30 MPA, COM USO DE FORMAS EM MADEIRA SERRADA. AF_09/2021</t>
  </si>
  <si>
    <t xml:space="preserve"> 97102 </t>
  </si>
  <si>
    <t>FERRAMENTAS - FAMILIA ENGENHEIRO CIVIL - HORISTA (ENCARGOS COMPLEMENTARES - COLETADO CAIXA)</t>
  </si>
  <si>
    <t xml:space="preserve"> 00043462 </t>
  </si>
  <si>
    <t>EPI - FAMILIA ENGENHEIRO CIVIL - HORISTA (ENCARGOS COMPLEMENTARES - COLETADO CAIXA)</t>
  </si>
  <si>
    <t xml:space="preserve"> 00043486 </t>
  </si>
  <si>
    <t>ENGENHEIRO ELETRICISTA</t>
  </si>
  <si>
    <t xml:space="preserve"> 00034783 </t>
  </si>
  <si>
    <t>CURSO DE CAPACITAÇÃO PARA ENGENHEIRO ELETRICISTA (ENCARGOS COMPLEMENTARES) - HORISTA</t>
  </si>
  <si>
    <t xml:space="preserve"> 95407 </t>
  </si>
  <si>
    <t>ENGENHEIRO ELETRICISTA COM ENCARGOS COMPLEMENTARES</t>
  </si>
  <si>
    <t xml:space="preserve"> 91677 </t>
  </si>
  <si>
    <t>ENGENHEIRO CIVIL DE OBRA PLENO</t>
  </si>
  <si>
    <t xml:space="preserve"> 00002707 </t>
  </si>
  <si>
    <t>CURSO DE CAPACITAÇÃO PARA ENGENHEIRO CIVIL DE OBRA PLENO (ENCARGOS COMPLEMENTARES) - HORISTA</t>
  </si>
  <si>
    <t xml:space="preserve"> 95403 </t>
  </si>
  <si>
    <t>ENGENHEIRO CIVIL DE OBRA PLENO COM ENCARGOS COMPLEMENTARES</t>
  </si>
  <si>
    <t xml:space="preserve"> 90778 </t>
  </si>
  <si>
    <t>FERRAMENTAS - FAMILIA ENCARREGADO GERAL - HORISTA (ENCARGOS COMPLEMENTARES - COLETADO CAIXA)</t>
  </si>
  <si>
    <t xml:space="preserve"> 00043463 </t>
  </si>
  <si>
    <t>EPI - FAMILIA ENCARREGADO GERAL - HORISTA (ENCARGOS COMPLEMENTARES - COLETADO CAIXA)</t>
  </si>
  <si>
    <t xml:space="preserve"> 00043487 </t>
  </si>
  <si>
    <t>ENCARREGADO GERAL DE OBRAS (HORISTA)</t>
  </si>
  <si>
    <t xml:space="preserve"> 00004083 </t>
  </si>
  <si>
    <t>CURSO DE CAPACITAÇÃO PARA ENCARREGADO GERAL (ENCARGOS COMPLEMENTARES) - HORISTA</t>
  </si>
  <si>
    <t xml:space="preserve"> 95401 </t>
  </si>
  <si>
    <t>ENCARREGADO GERAL COM ENCARGOS COMPLEMENTARES</t>
  </si>
  <si>
    <t xml:space="preserve"> 90776 </t>
  </si>
  <si>
    <t>FERRAMENTAS - FAMILIA ENCANADOR - HORISTA (ENCARGOS COMPLEMENTARES - COLETADO CAIXA)</t>
  </si>
  <si>
    <t xml:space="preserve"> 00043461 </t>
  </si>
  <si>
    <t>EPI - FAMILIA ENCANADOR - HORISTA (ENCARGOS COMPLEMENTARES - COLETADO CAIXA)</t>
  </si>
  <si>
    <t xml:space="preserve"> 00043485 </t>
  </si>
  <si>
    <t>ENCANADOR OU BOMBEIRO HIDRAULICO (HORISTA)</t>
  </si>
  <si>
    <t xml:space="preserve"> 00002696 </t>
  </si>
  <si>
    <t>CURSO DE CAPACITAÇÃO PARA ENCANADOR OU BOMBEIRO HIDRÁULICO (ENCARGOS COMPLEMENTARES) - HORISTA</t>
  </si>
  <si>
    <t xml:space="preserve"> 95335 </t>
  </si>
  <si>
    <t>ENCANADOR OU BOMBEIRO HIDRÁULICO COM ENCARGOS COMPLEMENTARES</t>
  </si>
  <si>
    <t xml:space="preserve"> 88267 </t>
  </si>
  <si>
    <t>FERRAMENTAS - FAMILIA ELETRICISTA - HORISTA (ENCARGOS COMPLEMENTARES - COLETADO CAIXA)</t>
  </si>
  <si>
    <t xml:space="preserve"> 00043460 </t>
  </si>
  <si>
    <t>EPI - FAMILIA ELETRICISTA - HORISTA (ENCARGOS COMPLEMENTARES - COLETADO CAIXA)</t>
  </si>
  <si>
    <t xml:space="preserve"> 00043484 </t>
  </si>
  <si>
    <t>ELETRICISTA (HORISTA)</t>
  </si>
  <si>
    <t xml:space="preserve"> 00002436 </t>
  </si>
  <si>
    <t>CURSO DE CAPACITAÇÃO PARA ELETRICISTA (ENCARGOS COMPLEMENTARES) - HORISTA</t>
  </si>
  <si>
    <t xml:space="preserve"> 95332 </t>
  </si>
  <si>
    <t>ELETRICISTA COM ENCARGOS COMPLEMENTARES</t>
  </si>
  <si>
    <t xml:space="preserve"> 88264 </t>
  </si>
  <si>
    <t>CALCETEIRO COM ENCARGOS COMPLEMENTARES</t>
  </si>
  <si>
    <t xml:space="preserve"> 88260 </t>
  </si>
  <si>
    <t>SERP - SERVIÇOS PRELIMINARES</t>
  </si>
  <si>
    <t>DEMOLIÇÃO DE PAVIMENTO INTERTRAVADO, DE FORMA MANUAL, COM REAPROVEITAMENTO. AF_12/2017</t>
  </si>
  <si>
    <t xml:space="preserve"> 97635 </t>
  </si>
  <si>
    <t>DEMOLIÇÃO DE ARGAMASSAS, DE FORMA MANUAL, SEM REAPROVEITAMENTO. AF_12/2017</t>
  </si>
  <si>
    <t xml:space="preserve"> 97631 </t>
  </si>
  <si>
    <t>CARPINTEIRO DE FORMAS (HORISTA)</t>
  </si>
  <si>
    <t xml:space="preserve"> 00001213 </t>
  </si>
  <si>
    <t>CURSO DE CAPACITAÇÃO PARA CARPINTEIRO DE FÔRMAS (ENCARGOS COMPLEMENTARES) - HORISTA</t>
  </si>
  <si>
    <t xml:space="preserve"> 95330 </t>
  </si>
  <si>
    <t>CARPINTEIRO DE ESQUADRIAS (HORISTA)</t>
  </si>
  <si>
    <t xml:space="preserve"> 00001214 </t>
  </si>
  <si>
    <t>CURSO DE CAPACITAÇÃO PARA CARPINTEIRO DE ESQUADRIA (ENCARGOS COMPLEMENTARES) - HORISTA</t>
  </si>
  <si>
    <t xml:space="preserve"> 95329 </t>
  </si>
  <si>
    <t>CALCETEIRO (HORISTA)</t>
  </si>
  <si>
    <t xml:space="preserve"> 00004759 </t>
  </si>
  <si>
    <t>CURSO DE CAPACITAÇÃO PARA CALCETEIRO (ENCARGOS COMPLEMENTARES) - HORISTA</t>
  </si>
  <si>
    <t xml:space="preserve"> 95328 </t>
  </si>
  <si>
    <t>AUXILIAR DE ENCANADOR OU BOMBEIRO HIDRAULICO (HORISTA)</t>
  </si>
  <si>
    <t xml:space="preserve"> 00000246 </t>
  </si>
  <si>
    <t>CURSO DE CAPACITAÇÃO PARA AUXILIAR DE ENCANADOR OU BOMBEIRO HIDRÁULICO (ENCARGOS COMPLEMENTARES) - HORISTA</t>
  </si>
  <si>
    <t xml:space="preserve"> 95317 </t>
  </si>
  <si>
    <t>AJUDANTE DE ELETRICISTA (HORISTA)</t>
  </si>
  <si>
    <t xml:space="preserve"> 00000247 </t>
  </si>
  <si>
    <t>CURSO DE CAPACITAÇÃO PARA AUXILIAR DE ELETRICISTA (ENCARGOS COMPLEMENTARES) - HORISTA</t>
  </si>
  <si>
    <t xml:space="preserve"> 95316 </t>
  </si>
  <si>
    <t>ARMADOR (HORISTA)</t>
  </si>
  <si>
    <t xml:space="preserve"> 00000378 </t>
  </si>
  <si>
    <t>CURSO DE CAPACITAÇÃO PARA ARMADOR (ENCARGOS COMPLEMENTARES) - HORISTA</t>
  </si>
  <si>
    <t xml:space="preserve"> 95314 </t>
  </si>
  <si>
    <t>CARPINTEIRO AUXILIAR (HORISTA)</t>
  </si>
  <si>
    <t xml:space="preserve"> 00006117 </t>
  </si>
  <si>
    <t>CURSO DE CAPACITAÇÃO PARA AJUDANTE DE CARPINTEIRO (ENCARGOS COMPLEMENTARES) - HORISTA</t>
  </si>
  <si>
    <t xml:space="preserve"> 95309 </t>
  </si>
  <si>
    <t>AJUDANTE DE ARMADOR (HORISTA)</t>
  </si>
  <si>
    <t xml:space="preserve"> 00006114 </t>
  </si>
  <si>
    <t>CURSO DE CAPACITAÇÃO PARA AJUDANTE DE ARMADOR (ENCARGOS COMPLEMENTARES) - HORISTA</t>
  </si>
  <si>
    <t xml:space="preserve"> 95308 </t>
  </si>
  <si>
    <t>ACO CA-60, 4,2 MM, OU 5,0 MM, OU 6,0 MM, OU 7,0 MM, VERGALHAO</t>
  </si>
  <si>
    <t xml:space="preserve"> 00043059 </t>
  </si>
  <si>
    <t>ARMADOR COM ENCARGOS COMPLEMENTARES</t>
  </si>
  <si>
    <t xml:space="preserve"> 88245 </t>
  </si>
  <si>
    <t>AJUDANTE DE ARMADOR COM ENCARGOS COMPLEMENTARES</t>
  </si>
  <si>
    <t xml:space="preserve"> 88238 </t>
  </si>
  <si>
    <t>CORTE E DOBRA DE AÇO CA-60, DIÂMETRO DE 4,2 MM. AF_06/2022</t>
  </si>
  <si>
    <t xml:space="preserve"> 92799 </t>
  </si>
  <si>
    <t>PEDRA BRITADA N. 1 (9,5 a 19 MM) POSTO PEDREIRA/FORNECEDOR, SEM FRETE</t>
  </si>
  <si>
    <t xml:space="preserve"> 00004721 </t>
  </si>
  <si>
    <t>CIMENTO PORTLAND COMPOSTO CP II-32</t>
  </si>
  <si>
    <t xml:space="preserve"> 00001379 </t>
  </si>
  <si>
    <t>AREIA MEDIA - POSTO JAZIDA/FORNECEDOR (RETIRADO NA JAZIDA, SEM TRANSPORTE)</t>
  </si>
  <si>
    <t xml:space="preserve"> 00000370 </t>
  </si>
  <si>
    <t>BETONEIRA CAPACIDADE NOMINAL DE 600 L, CAPACIDADE DE MISTURA 360 L, MOTOR ELÉTRICO TRIFÁSICO POTÊNCIA DE 4 CV, SEM CARREGADOR - CHI DIURNO. AF_11/2014</t>
  </si>
  <si>
    <t xml:space="preserve"> 89226 </t>
  </si>
  <si>
    <t>BETONEIRA CAPACIDADE NOMINAL DE 600 L, CAPACIDADE DE MISTURA 360 L, MOTOR ELÉTRICO TRIFÁSICO POTÊNCIA DE 4 CV, SEM CARREGADOR - CHP DIURNO. AF_11/2014</t>
  </si>
  <si>
    <t xml:space="preserve"> 89225 </t>
  </si>
  <si>
    <t>BETONEIRA CAPACIDADE NOMINAL DE 400 L, CAPACIDADE DE MISTURA 280 L, MOTOR ELÉTRICO TRIFÁSICO POTÊNCIA DE 2 CV, SEM CARREGADOR - CHI DIURNO. AF_10/2014</t>
  </si>
  <si>
    <t xml:space="preserve"> 88831 </t>
  </si>
  <si>
    <t>BETONEIRA CAPACIDADE NOMINAL DE 400 L, CAPACIDADE DE MISTURA 280 L, MOTOR ELÉTRICO TRIFÁSICO POTÊNCIA DE 2 CV, SEM CARREGADOR - CHP DIURNO. AF_10/2014</t>
  </si>
  <si>
    <t xml:space="preserve"> 88830 </t>
  </si>
  <si>
    <t>CONCRETO FCK = 20MPA, TRAÇO 1:2,7:3 (EM MASSA SECA DE CIMENTO/ AREIA MÉDIA/ BRITA 1) - PREPARO MECÂNICO COM BETONEIRA 400 L. AF_05/2021</t>
  </si>
  <si>
    <t xml:space="preserve"> 94964 </t>
  </si>
  <si>
    <t>CONCRETO USINADO BOMBEAVEL, CLASSE DE RESISTENCIA C30, COM BRITA 0 E 1, SLUMP = 100 +/- 20 MM, INCLUI SERVICO DE BOMBEAMENTO (NBR 8953)</t>
  </si>
  <si>
    <t xml:space="preserve"> 00001525 </t>
  </si>
  <si>
    <t>COMPACTADOR DE SOLOS DE PERCUSÃO (SOQUETE) COM MOTOR A GASOLINA, POTÊNCIA 3 CV - CHI DIURNO. AF_09/2016</t>
  </si>
  <si>
    <t xml:space="preserve"> 95265 </t>
  </si>
  <si>
    <t>COMPACTADOR DE SOLOS DE PERCUSÃO (SOQUETE) COM MOTOR A GASOLINA, POTÊNCIA 3 CV - CHP DIURNO. AF_09/2016</t>
  </si>
  <si>
    <t xml:space="preserve"> 95264 </t>
  </si>
  <si>
    <t>COMPACTADOR DE SOLOS DE PERCUSÃO (SOQUETE) COM MOTOR A GASOLINA, POTÊNCIA 3 CV - MATERIAIS NA OPERAÇÃO. AF_09/2016</t>
  </si>
  <si>
    <t xml:space="preserve"> 95263 </t>
  </si>
  <si>
    <t>MARTELO DEMOLIDOR PNEUMATICO MANUAL, PADRAO, PESO DE 32 KG</t>
  </si>
  <si>
    <t xml:space="preserve"> 00011616 </t>
  </si>
  <si>
    <t>COMPACTADOR DE SOLOS DE PERCUSÃO (SOQUETE) COM MOTOR A GASOLINA, POTÊNCIA 3 CV - MANUTENÇÃO. AF_09/2016</t>
  </si>
  <si>
    <t xml:space="preserve"> 95262 </t>
  </si>
  <si>
    <t>COMPACTADOR DE SOLOS DE PERCUSÃO (SOQUETE) COM MOTOR A GASOLINA, POTÊNCIA 3 CV - JUROS. AF_09/2016</t>
  </si>
  <si>
    <t xml:space="preserve"> 95261 </t>
  </si>
  <si>
    <t>COMPACTADOR DE SOLO A PERCUSSAO (SOQUETE), COM MOTOR GASOLINA DE 4 TEMPOS, PESO ENTRE 55 E 65 KG, FORCA DE IMPACTO DE 1.000 A 1.500 KGF, FREQUENCIA DE 600 A 700 GOLPES POR MINUTO, VELOCIDADE DE TRABALHO ENTRE 10 E 15 M/MIN, POTENCIA ENTRE 2,00 E 3,00 HP</t>
  </si>
  <si>
    <t xml:space="preserve"> 00011281 </t>
  </si>
  <si>
    <t>COMPACTADOR DE SOLOS DE PERCUSÃO (SOQUETE) COM MOTOR A GASOLINA, POTÊNCIA 3 CV - DEPRECIAÇÃO. AF_09/2016</t>
  </si>
  <si>
    <t xml:space="preserve"> 95260 </t>
  </si>
  <si>
    <t>COMPACTADOR DE SOLOS DE PERCUSSÃO (SOQUETE) COM MOTOR A GASOLINA 4 TEMPOS, POTÊNCIA 4 CV - MATERIAIS NA OPERAÇÃO. AF_08/2015</t>
  </si>
  <si>
    <t xml:space="preserve"> 91532 </t>
  </si>
  <si>
    <t>COMPACTADOR DE SOLOS DE PERCURSAO (SOQUETE) COM MOTOR A GASOLINA 4 TEMPOS DE 4 HP (4 CV)</t>
  </si>
  <si>
    <t xml:space="preserve"> 00013458 </t>
  </si>
  <si>
    <t>COMPACTADOR DE SOLOS DE PERCUSSÃO (SOQUETE) COM MOTOR A GASOLINA 4 TEMPOS, POTÊNCIA 4 CV - MANUTENÇÃO. AF_08/2015</t>
  </si>
  <si>
    <t xml:space="preserve"> 91531 </t>
  </si>
  <si>
    <t>COMPACTADOR DE SOLOS DE PERCUSSÃO (SOQUETE) COM MOTOR A GASOLINA 4 TEMPOS, POTÊNCIA 4 CV - JUROS. AF_08/2015</t>
  </si>
  <si>
    <t xml:space="preserve"> 91530 </t>
  </si>
  <si>
    <t>COMPACTADOR DE SOLOS DE PERCUSSÃO (SOQUETE) COM MOTOR A GASOLINA 4 TEMPOS, POTÊNCIA 4 CV - DEPRECIAÇÃO. AF_08/2015</t>
  </si>
  <si>
    <t xml:space="preserve"> 91529 </t>
  </si>
  <si>
    <t>LONA PLASTICA EXTRA FORTE PRETA, E = 200 MICRA</t>
  </si>
  <si>
    <t xml:space="preserve"> 00042408 </t>
  </si>
  <si>
    <t>BETONEIRA CAPACIDADE NOMINAL DE 600 L, CAPACIDADE DE MISTURA 360 L, MOTOR ELÉTRICO TRIFÁSICO POTÊNCIA DE 4 CV, SEM CARREGADOR - MATERIAIS NA OPERAÇÃO. AF_11/2014</t>
  </si>
  <si>
    <t xml:space="preserve"> 89224 </t>
  </si>
  <si>
    <t>BETONEIRA, CAPACIDADE NOMINAL 600 L, CAPACIDADE DE MISTURA  360L, MOTOR ELETRICO TRIFASICO 220/380V, POTENCIA 4CV, EXCLUSO CARREGADOR</t>
  </si>
  <si>
    <t xml:space="preserve"> 00036397 </t>
  </si>
  <si>
    <t>BETONEIRA CAPACIDADE NOMINAL DE 600 L, CAPACIDADE DE MISTURA 360 L, MOTOR ELÉTRICO TRIFÁSICO POTÊNCIA DE 4 CV, SEM CARREGADOR - MANUTENÇÃO. AF_11/2014</t>
  </si>
  <si>
    <t xml:space="preserve"> 89223 </t>
  </si>
  <si>
    <t>BETONEIRA CAPACIDADE NOMINAL DE 600 L, CAPACIDADE DE MISTURA 360 L, MOTOR ELÉTRICO TRIFÁSICO POTÊNCIA DE 4 CV, SEM CARREGADOR - JUROS. AF_11/2014</t>
  </si>
  <si>
    <t xml:space="preserve"> 89222 </t>
  </si>
  <si>
    <t>BETONEIRA CAPACIDADE NOMINAL DE 600 L, CAPACIDADE DE MISTURA 360 L, MOTOR ELÉTRICO TRIFÁSICO POTÊNCIA DE 4 CV, SEM CARREGADOR - DEPRECIAÇÃO. AF_11/2014</t>
  </si>
  <si>
    <t xml:space="preserve"> 89221 </t>
  </si>
  <si>
    <t>BETONEIRA CAPACIDADE NOMINAL DE 400 L, CAPACIDADE DE MISTURA 280 L, MOTOR ELÉTRICO TRIFÁSICO POTÊNCIA DE 2 CV, SEM CARREGADOR - MATERIAIS NA OPERAÇÃO. AF_10/2014</t>
  </si>
  <si>
    <t xml:space="preserve"> 88829 </t>
  </si>
  <si>
    <t>BETONEIRA CAPACIDADE NOMINAL 400 L, CAPACIDADE DE MISTURA  280 L, MOTOR ELETRICO TRIFASICO 220/380 V POTENCIA 2 CV, SEM CARREGADOR</t>
  </si>
  <si>
    <t xml:space="preserve"> 00010535 </t>
  </si>
  <si>
    <t>BETONEIRA CAPACIDADE NOMINAL DE 400 L, CAPACIDADE DE MISTURA 280 L, MOTOR ELÉTRICO TRIFÁSICO POTÊNCIA DE 2 CV, SEM CARREGADOR - MANUTENÇÃO. AF_10/2014</t>
  </si>
  <si>
    <t xml:space="preserve"> 88828 </t>
  </si>
  <si>
    <t>BETONEIRA CAPACIDADE NOMINAL DE 400 L, CAPACIDADE DE MISTURA 280 L, MOTOR ELÉTRICO TRIFÁSICO POTÊNCIA DE 2 CV, SEM CARREGADOR - JUROS. AF_10/2014</t>
  </si>
  <si>
    <t xml:space="preserve"> 88827 </t>
  </si>
  <si>
    <t>BETONEIRA CAPACIDADE NOMINAL DE 400 L, CAPACIDADE DE MISTURA 280 L, MOTOR ELÉTRICO TRIFÁSICO POTÊNCIA DE 2 CV, SEM CARREGADOR - DEPRECIAÇÃO. AF_10/2014</t>
  </si>
  <si>
    <t xml:space="preserve"> 88826 </t>
  </si>
  <si>
    <t>AUXILIAR DE ENCANADOR OU BOMBEIRO HIDRÁULICO COM ENCARGOS COMPLEMENTARES</t>
  </si>
  <si>
    <t xml:space="preserve"> 88248 </t>
  </si>
  <si>
    <t>AUXILIAR DE ELETRICISTA COM ENCARGOS COMPLEMENTARES</t>
  </si>
  <si>
    <t xml:space="preserve"> 88247 </t>
  </si>
  <si>
    <t>TRELICA NERVURADA (ESPACADOR), ALTURA = 120,0 MM, DIAMETRO DOS BANZOS INFERIORES E SUPERIOR = 6,0 MM, DIAMETRO DA DIAGONAL = 4,2 MM</t>
  </si>
  <si>
    <t xml:space="preserve"> 00042407 </t>
  </si>
  <si>
    <t>TELA DE ACO SOLDADA NERVURADA, CA-60, Q-138, (2,20 KG/M2), DIAMETRO DO FIO = 4,2 MM, LARGURA = 2,45 M, ESPACAMENTO DA MALHA = 10  X 10 CM</t>
  </si>
  <si>
    <t xml:space="preserve"> 00007155 </t>
  </si>
  <si>
    <t>ARAME RECOZIDO 16 BWG, D = 1,65 MM (0,016 KG/M) OU 18 BWG, D = 1,25 MM (0,01 KG/M)</t>
  </si>
  <si>
    <t xml:space="preserve"> 00043132 </t>
  </si>
  <si>
    <t>ESPACADOR / DISTANCIADOR CIRCULAR COM ENTRADA LATERAL, EM PLASTICO, PARA VERGALHAO *4,2 A 12,5* MM, COBRIMENTO 20 MM</t>
  </si>
  <si>
    <t xml:space="preserve"> 00039017 </t>
  </si>
  <si>
    <t>ARGAMASSA TRAÇO 1:4 (EM VOLUME DE CIMENTO E AREIA MÉDIA ÚMIDA) PARA CONTRAPISO, PREPARO MECÂNICO COM BETONEIRA 400 L. AF_08/2019</t>
  </si>
  <si>
    <t xml:space="preserve"> 87301 </t>
  </si>
  <si>
    <t>AREIA GROSSA - POSTO JAZIDA/FORNECEDOR (RETIRADO NA JAZIDA, SEM TRANSPORTE)</t>
  </si>
  <si>
    <t xml:space="preserve"> 00000367 </t>
  </si>
  <si>
    <t>ARGAMASSA TRAÇO 1:4 (EM VOLUME DE CIMENTO E AREIA GROSSA ÚMIDA) PARA CHAPISCO CONVENCIONAL, PREPARO MECÂNICO COM BETONEIRA 400 L. AF_08/2019</t>
  </si>
  <si>
    <t xml:space="preserve"> 87316 </t>
  </si>
  <si>
    <t>ARGAMASSA TRAÇO 1:3 (EM VOLUME DE CIMENTO E AREIA MÉDIA ÚMIDA), PREPARO MECÂNICO COM BETONEIRA 400 L. AF_08/2019</t>
  </si>
  <si>
    <t xml:space="preserve"> 88628 </t>
  </si>
  <si>
    <t>Composições Auxiliares</t>
  </si>
  <si>
    <t>REMOCAO RESIDUOS CLASSE A CONAMA (CACAMBA) CLASSE II B (NBR10004) INCLUSIVE DESTINACAO FINAL</t>
  </si>
  <si>
    <t xml:space="preserve"> DER-ES 70114 </t>
  </si>
  <si>
    <t>TERMINAL METALICO A PRESSAO PARA 1 CABO DE 185 MM2, COM 1 FURO DE FIXACAO</t>
  </si>
  <si>
    <t xml:space="preserve"> 00001593 </t>
  </si>
  <si>
    <t>TERMINAL METALICO A PRESSAO PARA 1 CABO DE 150 MM2, COM 1 FURO DE FIXACAO</t>
  </si>
  <si>
    <t xml:space="preserve"> 00038196 </t>
  </si>
  <si>
    <t>TERMINAL A COMPRESSAO EM COBRE ESTANHADO PARA CABO 120 MM2, 1 FURO E 1 COMPRESSAO, PARA PARAFUSO DE FIXACAO M12</t>
  </si>
  <si>
    <t xml:space="preserve"> 00001581 </t>
  </si>
  <si>
    <t>TERMINAL A COMPRESSAO EM COBRE ESTANHADO PARA CABO 95 MM2, 1 FURO E 1 COMPRESSAO, PARA PARAFUSO DE FIXACAO M12</t>
  </si>
  <si>
    <t xml:space="preserve"> 00001580 </t>
  </si>
  <si>
    <t>TERMINAL A COMPRESSAO EM COBRE ESTANHADO PARA CABO 70 MM2, 1 FURO E 1 COMPRESSAO, PARA PARAFUSO DE FIXACAO M10</t>
  </si>
  <si>
    <t xml:space="preserve"> 00001579 </t>
  </si>
  <si>
    <t>TERMINAL A COMPRESSAO EM COBRE ESTANHADO PARA CABO 50 MM2, 1 FURO E 1 COMPRESSAO, PARA PARAFUSO DE FIXACAO M8</t>
  </si>
  <si>
    <t xml:space="preserve"> 00001578 </t>
  </si>
  <si>
    <t>TERMINAL A COMPRESSAO EM COBRE ESTANHADO PARA CABO 35 MM2, 1 FURO E 1 COMPRESSAO, PARA PARAFUSO DE FIXACAO M8</t>
  </si>
  <si>
    <t xml:space="preserve"> 00001577 </t>
  </si>
  <si>
    <t>TERMINAL A COMPRESSAO EM COBRE ESTANHADO PARA CABO 25 MM2, 1 FURO E 1 COMPRESSAO, PARA PARAFUSO DE FIXACAO M8</t>
  </si>
  <si>
    <t xml:space="preserve"> 00001576 </t>
  </si>
  <si>
    <t>TERMINAL A COMPRESSAO EM COBRE ESTANHADO PARA CABO 6 MM2, 1 FURO E 1 COMPRESSAO, PARA PARAFUSO DE FIXACAO M6</t>
  </si>
  <si>
    <t xml:space="preserve"> 00001573 </t>
  </si>
  <si>
    <t>TERMINAL A COMPRESSAO EM COBRE ESTANHADO PARA CABO 4 MM2, 1 FURO E 1 COMPRESSAO, PARA PARAFUSO DE FIXACAO M5</t>
  </si>
  <si>
    <t xml:space="preserve"> 00001571 </t>
  </si>
  <si>
    <t>TERMINAL A COMPRESSAO EM COBRE ESTANHADO PARA CABO 2,5 MM2, 1 FURO E 1 COMPRESSAO, PARA PARAFUSO DE FIXACAO M5</t>
  </si>
  <si>
    <t xml:space="preserve"> 00001570 </t>
  </si>
  <si>
    <t xml:space="preserve"> 50163 </t>
  </si>
  <si>
    <t>FITA ISOLANTE ADESIVA ANTICHAMA, USO ATE 750 V, EM ROLO DE 19 MM X 5 M</t>
  </si>
  <si>
    <t xml:space="preserve"> 00021127 </t>
  </si>
  <si>
    <t>CABO MULTIPOLAR DE COBRE, FLEXIVEL, CLASSE 4 OU 5, ISOLACAO EM HEPR, COBERTURA EM PVC-ST2, ANTICHAMA BWF-B, 0,6/1 KV, 3 CONDUTORES DE 6 MM2</t>
  </si>
  <si>
    <t xml:space="preserve"> 00039260 </t>
  </si>
  <si>
    <t>CABO MULTIPOLAR DE COBRE, FLEXIVEL, CLASSE 4 OU 5, ISOLACAO EM HEPR, COBERTURA EM PVC-ST2, ANTICHAMA BWF-B, 0,6/1 KV, 3 CONDUTORES DE 4 MM2</t>
  </si>
  <si>
    <t xml:space="preserve"> 00039259 </t>
  </si>
  <si>
    <t>CABO MULTIPOLAR DE COBRE, FLEXIVEL, CLASSE 4 OU 5, ISOLACAO EM HEPR, COBERTURA EM PVC-ST2, ANTICHAMA BWF-B, 0,6/1 KV, 3 CONDUTORES DE 2,5 MM2</t>
  </si>
  <si>
    <t xml:space="preserve"> 00039258 </t>
  </si>
  <si>
    <t>CABO DE COBRE, FLEXIVEL, CLASSE 4 OU 5, ISOLACAO EM PVC/A, ANTICHAMA BWF-B, COBERTURA PVC-ST1, ANTICHAMA BWF-B, 1 CONDUTOR, 0,6/1 KV, SECAO NOMINAL 185 MM2</t>
  </si>
  <si>
    <t xml:space="preserve"> 00001000 </t>
  </si>
  <si>
    <t>INEL - INSTALAÇÃO ELÉTRICA/ELETRIFICAÇÃO E ILUMINAÇÃO EXTERNA</t>
  </si>
  <si>
    <t>CABO DE COBRE, FLEXIVEL, CLASSE 4 OU 5, ISOLACAO EM PVC/A, ANTICHAMA BWF-B, COBERTURA PVC-ST1, ANTICHAMA BWF-B, 1 CONDUTOR, 0,6/1 KV, SECAO NOMINAL 150 MM2</t>
  </si>
  <si>
    <t xml:space="preserve"> 00000999 </t>
  </si>
  <si>
    <t>CABO DE COBRE, FLEXIVEL, CLASSE 4 OU 5, ISOLACAO EM PVC/A, ANTICHAMA BWF-B, COBERTURA PVC-ST1, ANTICHAMA BWF-B, 1 CONDUTOR, 0,6/1 KV, SECAO NOMINAL 120 MM2</t>
  </si>
  <si>
    <t xml:space="preserve"> 00001017 </t>
  </si>
  <si>
    <t>CABO DE COBRE, FLEXIVEL, CLASSE 4 OU 5, ISOLACAO EM PVC/A, ANTICHAMA BWF-B, COBERTURA PVC-ST1, ANTICHAMA BWF-B, 1 CONDUTOR, 0,6/1 KV, SECAO NOMINAL 95 MM2</t>
  </si>
  <si>
    <t xml:space="preserve"> 00000998 </t>
  </si>
  <si>
    <t>CABO DE COBRE, FLEXIVEL, CLASSE 4 OU 5, ISOLACAO EM PVC/A, ANTICHAMA BWF-B, COBERTURA PVC-ST1, ANTICHAMA BWF-B, 1 CONDUTOR, 0,6/1 KV, SECAO NOMINAL 70 MM2</t>
  </si>
  <si>
    <t xml:space="preserve"> 00000977 </t>
  </si>
  <si>
    <t>CABO DE COBRE, FLEXIVEL, CLASSE 4 OU 5, ISOLACAO EM PVC/A, ANTICHAMA BWF-B, COBERTURA PVC-ST1, ANTICHAMA BWF-B, 1 CONDUTOR, 0,6/1 KV, SECAO NOMINAL 50 MM2</t>
  </si>
  <si>
    <t xml:space="preserve"> 00001018 </t>
  </si>
  <si>
    <t>CABO DE COBRE, FLEXIVEL, CLASSE 4 OU 5, ISOLACAO EM PVC/A, ANTICHAMA BWF-B, COBERTURA PVC-ST1, ANTICHAMA BWF-B, 1 CONDUTOR, 0,6/1 KV, SECAO NOMINAL 35 MM2</t>
  </si>
  <si>
    <t xml:space="preserve"> 00001019 </t>
  </si>
  <si>
    <t>CABO DE COBRE, FLEXIVEL, CLASSE 4 OU 5, ISOLACAO EM PVC/A, ANTICHAMA BWF-B, COBERTURA PVC-ST1, ANTICHAMA BWF-B, 1 CONDUTOR, 0,6/1 KV, SECAO NOMINAL 25 MM2</t>
  </si>
  <si>
    <t xml:space="preserve"> 00000996 </t>
  </si>
  <si>
    <t>PARAFUSO DE ACO TIPO CHUMBADOR PARABOLT, DIAMETRO 1/2", COMPRIMENTO 75 MM</t>
  </si>
  <si>
    <t xml:space="preserve"> 00011963 </t>
  </si>
  <si>
    <t xml:space="preserve"> COTAÇÃO 0930 </t>
  </si>
  <si>
    <t xml:space="preserve"> COTAÇÃO 0926 </t>
  </si>
  <si>
    <t xml:space="preserve"> COTAÇÃO 0835 </t>
  </si>
  <si>
    <t>QPR-BAC; PAINEL DE FORÇA, PROTEÇÃO E DISTRIBUIÇÃO GERAL DA REFRIGERAÇÃO DO BLOCO ACADÊMICO . - QUADRO COM ESPECIFICAÇÃO TÉCNICA EM ANEXO. VER DIAGRAMA JUNTO A PRANCHA PE-02/03</t>
  </si>
  <si>
    <t xml:space="preserve"> COTAÇÃO 1648 </t>
  </si>
  <si>
    <t>CHUMBADOR DE ACO, DIAMETRO 5/8", COMPRIMENTO 6", COM PORCA</t>
  </si>
  <si>
    <t xml:space="preserve"> 00011975 </t>
  </si>
  <si>
    <t>PARAFUSO ZINCADO ROSCA SOBERBA, CABECA SEXTAVADA, 5/16 " X 250 MM, PARA FIXACAO DE TELHA EM MADEIRA</t>
  </si>
  <si>
    <t xml:space="preserve"> 00004302 </t>
  </si>
  <si>
    <t>CJ</t>
  </si>
  <si>
    <t>CONJUNTO ARRUELAS DE VEDACAO 5/16" PARA TELHA FIBROCIMENTO (UMA ARRUELA METALICA E UMA ARRUELA PVC - CONICAS)</t>
  </si>
  <si>
    <t xml:space="preserve"> 00001607 </t>
  </si>
  <si>
    <t>ABRACADEIRA EM ACO PARA AMARRACAO DE ELETRODUTOS, TIPO D, COM 3" E PARAFUSO DE FIXACAO</t>
  </si>
  <si>
    <t xml:space="preserve"> 00000398 </t>
  </si>
  <si>
    <t>INHI - INSTALAÇÕES HIDROS SANITÁRIAS</t>
  </si>
  <si>
    <t>ABRACADEIRA EM ACO PARA AMARRACAO DE ELETRODUTOS, TIPO D, COM 1 1/2" E PARAFUSO DE FIXACAO</t>
  </si>
  <si>
    <t xml:space="preserve"> 00000394 </t>
  </si>
  <si>
    <t>ABRACADEIRA EM ACO PARA AMARRACAO DE ELETRODUTOS, TIPO D, COM 1/2" E PARAFUSO DE FIXACAO</t>
  </si>
  <si>
    <t xml:space="preserve"> 00000392 </t>
  </si>
  <si>
    <t>TAMPA CEGA EM PVC PARA CONDULETE 4 X 2"</t>
  </si>
  <si>
    <t xml:space="preserve"> 00007543 </t>
  </si>
  <si>
    <t>CONDULETE EM PVC, TIPO "X", SEM TAMPA, DE 3/4"</t>
  </si>
  <si>
    <t xml:space="preserve"> 00039344 </t>
  </si>
  <si>
    <t>CAIXA PASSAG. CH 18 C/TAMPA PARAF. 400X400X120MM</t>
  </si>
  <si>
    <t xml:space="preserve"> 41861 </t>
  </si>
  <si>
    <t>ELETRODUTO DE PVC RIGIDO 3" - ROSCAVEL SEM LUVA</t>
  </si>
  <si>
    <t xml:space="preserve"> 42508 </t>
  </si>
  <si>
    <t>ELETRODUTO DE PVC RIGIDO 2" - ROSCAVEL SEM LUVA</t>
  </si>
  <si>
    <t xml:space="preserve"> 42506 </t>
  </si>
  <si>
    <t>ELETRODUTO DE PVC RIGIDO 1 1/4" - ROSCAVEL SEM LUVA</t>
  </si>
  <si>
    <t xml:space="preserve"> 42504 </t>
  </si>
  <si>
    <t>ELETRODUTO DE PVC RIGIDO 1" - ROSCAVEL SEM LUVA</t>
  </si>
  <si>
    <t xml:space="preserve"> 42503 </t>
  </si>
  <si>
    <t>ADITIVO ADESIVO LIQUIDO PARA ARGAMASSAS DE REVESTIMENTOS CIMENTICIOS</t>
  </si>
  <si>
    <t xml:space="preserve"> 00007334 </t>
  </si>
  <si>
    <t>PISO - PISOS</t>
  </si>
  <si>
    <t>TELA DE ACO SOLDADA NERVURADA, CA-60, Q-196, (3,11 KG/M2), DIAMETRO DO FIO = 5,0 MM, LARGURA = 2,45 M, ESPACAMENTO DA MALHA = 10 X 10 CM</t>
  </si>
  <si>
    <t xml:space="preserve"> 00007156 </t>
  </si>
  <si>
    <t>SARRAFO *2,5 X 10* CM EM PINUS, MISTA OU EQUIVALENTE DA REGIAO - BRUTA</t>
  </si>
  <si>
    <t xml:space="preserve"> 00004509 </t>
  </si>
  <si>
    <t>PO DE PEDRA (POSTO PEDREIRA/FORNECEDOR, SEM FRETE)</t>
  </si>
  <si>
    <t xml:space="preserve"> 00004741 </t>
  </si>
  <si>
    <t>PAVI - PAVIMENTAÇÃO</t>
  </si>
  <si>
    <t>ELETRODUTO/DUTO PEAD FLEXIVEL PAREDE SIMPLES, CORRUGACAO HELICOIDAL, COR PRETA, SEM ROSCA, DE 4", PARA CABEAMENTO SUBTERRANEO (NBR 15715)</t>
  </si>
  <si>
    <t xml:space="preserve"> 00039248 </t>
  </si>
  <si>
    <t>CIMENTO PORTLAND DE ALTO FORNO (AF) CP III-40</t>
  </si>
  <si>
    <t xml:space="preserve"> 00013284 </t>
  </si>
  <si>
    <t>TAMPAO FOFO SIMPLES COM BASE, CLASSE A15 CARGA MAX 1,5 T, 400 X 400 MM (COM INSCRICAO EM RELEVO DO TIPO DE REDE)</t>
  </si>
  <si>
    <t xml:space="preserve"> 00021071 </t>
  </si>
  <si>
    <t>REVE - REVESTIMENTO E TRATAMENTO DE SUPERFÍCIES</t>
  </si>
  <si>
    <t>BLOCO DE VEDACAO DE CONCRETO, 9 X 19 X 39 CM (CLASSE C - NBR 6136)</t>
  </si>
  <si>
    <t xml:space="preserve"> 00000650 </t>
  </si>
  <si>
    <t>BOCAL PORCELANA C/ ROSCA P/ LAMPADA INCANDESCENTE</t>
  </si>
  <si>
    <t xml:space="preserve"> 49505 </t>
  </si>
  <si>
    <t>ABRACADEIRA TIPO "U" P/ FIXACAO ELETRODUTO 3/4"</t>
  </si>
  <si>
    <t xml:space="preserve"> 48534 </t>
  </si>
  <si>
    <t>ARRUELA DE ALUMINIO FUNDIDO 3/4" - WETZEL OU EQUIVALENTE</t>
  </si>
  <si>
    <t xml:space="preserve"> 48516 </t>
  </si>
  <si>
    <t>BUCHA DE ALUMINIO FUNDIDO 3/4" C/ ROSCA BSP- WETZEL OU EQUIVALENTE</t>
  </si>
  <si>
    <t xml:space="preserve"> 48502 </t>
  </si>
  <si>
    <t>LAMPADA LED BIVOLT BULBO E27 9W - LUZ BRANCA - FORMATO TRADICIONAL</t>
  </si>
  <si>
    <t xml:space="preserve"> 46504 </t>
  </si>
  <si>
    <t>ESPELHO 4X2", LINHA BRANCA</t>
  </si>
  <si>
    <t xml:space="preserve"> 45525 </t>
  </si>
  <si>
    <t>INTERRUPTOR (MODULO) 1 TECLA SIMPLES 10A/250V S/ ESPELHO</t>
  </si>
  <si>
    <t xml:space="preserve"> 45501 </t>
  </si>
  <si>
    <t>CAIXA PVC 4 X 2" - IP40 - TIGRE OU EQUIVALENTE</t>
  </si>
  <si>
    <t xml:space="preserve"> 45104 </t>
  </si>
  <si>
    <t>CABO FLEX ISOL. TERMOPLAST. 750V - 2,50 MM2 - 70º</t>
  </si>
  <si>
    <t xml:space="preserve"> 43005 </t>
  </si>
  <si>
    <t>LUVA DE PVC RIGIDO PARA ELETRODUTO 3/4"</t>
  </si>
  <si>
    <t xml:space="preserve"> 42521 </t>
  </si>
  <si>
    <t>CURVA DE PVC RIGIDO PARA ELETRODUTO DE 3/4"</t>
  </si>
  <si>
    <t xml:space="preserve"> 42511 </t>
  </si>
  <si>
    <t>ELETRODUTO DE PVC RIGIDO 3/4" - ROSCAVEL SEM LUVA</t>
  </si>
  <si>
    <t xml:space="preserve"> 42502 </t>
  </si>
  <si>
    <t>AGUARRAZ MINERAL</t>
  </si>
  <si>
    <t xml:space="preserve"> 38001 </t>
  </si>
  <si>
    <t>ESMALTE SINTETICO BRANCO FOSCO - LINHA PREMIUM (GALÃO 3,6 LITROS)</t>
  </si>
  <si>
    <t xml:space="preserve"> 37502 </t>
  </si>
  <si>
    <t>DOBRADICA DE FERRO ZINCADO DE 3" X 2 1/2"</t>
  </si>
  <si>
    <t xml:space="preserve"> 31584 </t>
  </si>
  <si>
    <t>PORTA CADEADO PARA CADEADO DE 40MM</t>
  </si>
  <si>
    <t xml:space="preserve"> 31571 </t>
  </si>
  <si>
    <t>CADEADO 40MM</t>
  </si>
  <si>
    <t xml:space="preserve"> 31519 </t>
  </si>
  <si>
    <t>TARGETA FIO REDONDO 3"</t>
  </si>
  <si>
    <t xml:space="preserve"> 31511 </t>
  </si>
  <si>
    <t>PREGO - PRECO MEDIO DAS BITOLAS</t>
  </si>
  <si>
    <t xml:space="preserve"> 26560 </t>
  </si>
  <si>
    <t>BUCHA PLASTICA COM PARAFUSO - 8MM</t>
  </si>
  <si>
    <t xml:space="preserve"> 26548 </t>
  </si>
  <si>
    <t>PARAFUSO GALVANIZADO P/ TELHA (FIXAÇÃO EM MADEIRA), 5/16? X 110MM</t>
  </si>
  <si>
    <t xml:space="preserve"> 26517 </t>
  </si>
  <si>
    <t>CONJUNTO VEDACAO ELASTICA</t>
  </si>
  <si>
    <t xml:space="preserve"> 26503 </t>
  </si>
  <si>
    <t>TELHA FIBROCIMENTO ONDULADA DE 6MM</t>
  </si>
  <si>
    <t xml:space="preserve"> 25513 </t>
  </si>
  <si>
    <t>CHAPA COMPENSADA RESINADA ESP. 12MM</t>
  </si>
  <si>
    <t xml:space="preserve"> 21032 </t>
  </si>
  <si>
    <t>PONTALETE DE MADEIRA BRUTA DE 3ª 8.0 X 8.0 CM</t>
  </si>
  <si>
    <t xml:space="preserve"> 21009 </t>
  </si>
  <si>
    <t>BRITA 3</t>
  </si>
  <si>
    <t xml:space="preserve"> 20519 </t>
  </si>
  <si>
    <t>CIMENTO PORTLAND CP III - 40</t>
  </si>
  <si>
    <t xml:space="preserve"> 20508 </t>
  </si>
  <si>
    <t>CAL HIDRATADO P/ ARGAMASSA CH III</t>
  </si>
  <si>
    <t xml:space="preserve"> 20505 </t>
  </si>
  <si>
    <t>AREIA LAVADA MEDIA</t>
  </si>
  <si>
    <t xml:space="preserve"> 20503 </t>
  </si>
  <si>
    <t>SARRAFO *2,5 X 5* CM EM PINUS, MISTA OU EQUIVALENTE DA REGIAO - BRUTA</t>
  </si>
  <si>
    <t xml:space="preserve"> 00004512 </t>
  </si>
  <si>
    <t>PLACA DE OBRA (PARA CONSTRUCAO CIVIL) EM CHAPA GALVANIZADA *N. 22*, ADESIVADA, DE *2,4 X 1,2* M (SEM POSTES PARA FIXACAO)</t>
  </si>
  <si>
    <t xml:space="preserve"> 00004813 </t>
  </si>
  <si>
    <t>Composições Principais</t>
  </si>
  <si>
    <t>Composições Analíticas com Preço Unitário</t>
  </si>
  <si>
    <t>Planilha Orçamentária Analítica</t>
  </si>
  <si>
    <t>R$  7.883,84</t>
  </si>
  <si>
    <t>R$  0,00</t>
  </si>
  <si>
    <t>Verba</t>
  </si>
  <si>
    <t>Aluguel</t>
  </si>
  <si>
    <t>Administração</t>
  </si>
  <si>
    <t>R$  133,13</t>
  </si>
  <si>
    <t>R$  1.252,42</t>
  </si>
  <si>
    <t>R$  282.582,52</t>
  </si>
  <si>
    <t>R$  56.776,67</t>
  </si>
  <si>
    <t>Equipamento para Aquisição Permanente</t>
  </si>
  <si>
    <t>R$  4.019,89</t>
  </si>
  <si>
    <t>Totais por Tipo</t>
  </si>
  <si>
    <t>100,00%</t>
  </si>
  <si>
    <t>0,00%</t>
  </si>
  <si>
    <t/>
  </si>
  <si>
    <t>0,03</t>
  </si>
  <si>
    <t>1.581,95</t>
  </si>
  <si>
    <t>0,0000171</t>
  </si>
  <si>
    <t>0,06</t>
  </si>
  <si>
    <t>17.374,82</t>
  </si>
  <si>
    <t>0,0000032</t>
  </si>
  <si>
    <t>0,07</t>
  </si>
  <si>
    <t>0,01</t>
  </si>
  <si>
    <t>7,3952014</t>
  </si>
  <si>
    <t>0,16</t>
  </si>
  <si>
    <t>18.774,84</t>
  </si>
  <si>
    <t>0,0000086</t>
  </si>
  <si>
    <t>0,20</t>
  </si>
  <si>
    <t>14.021,79</t>
  </si>
  <si>
    <t>0,0000144</t>
  </si>
  <si>
    <t>0,31</t>
  </si>
  <si>
    <t>7,88</t>
  </si>
  <si>
    <t>0,0394137</t>
  </si>
  <si>
    <t>0,40</t>
  </si>
  <si>
    <t>93,86</t>
  </si>
  <si>
    <t>0,0042840</t>
  </si>
  <si>
    <t>0,78</t>
  </si>
  <si>
    <t>78,0000000</t>
  </si>
  <si>
    <t>0,85</t>
  </si>
  <si>
    <t>22.990,99</t>
  </si>
  <si>
    <t>0,0000369</t>
  </si>
  <si>
    <t>0,86</t>
  </si>
  <si>
    <t>1,0028000</t>
  </si>
  <si>
    <t>1,02</t>
  </si>
  <si>
    <t>11.771,18</t>
  </si>
  <si>
    <t>0,0000863</t>
  </si>
  <si>
    <t>1,43</t>
  </si>
  <si>
    <t>6,88</t>
  </si>
  <si>
    <t>0,2079839</t>
  </si>
  <si>
    <t>1,64</t>
  </si>
  <si>
    <t>2,17</t>
  </si>
  <si>
    <t>36,01</t>
  </si>
  <si>
    <t>0,0603418</t>
  </si>
  <si>
    <t>2,58</t>
  </si>
  <si>
    <t>0,64</t>
  </si>
  <si>
    <t>4,0330000</t>
  </si>
  <si>
    <t>3,46</t>
  </si>
  <si>
    <t>4.915,13</t>
  </si>
  <si>
    <t>0,0007046</t>
  </si>
  <si>
    <t>3,48</t>
  </si>
  <si>
    <t>0,92</t>
  </si>
  <si>
    <t>3,7792150</t>
  </si>
  <si>
    <t>3,49</t>
  </si>
  <si>
    <t>5.651,95</t>
  </si>
  <si>
    <t>0,0006177</t>
  </si>
  <si>
    <t>3,71</t>
  </si>
  <si>
    <t>0,46</t>
  </si>
  <si>
    <t>8,0660000</t>
  </si>
  <si>
    <t>4,28</t>
  </si>
  <si>
    <t>8,77</t>
  </si>
  <si>
    <t>0,4879501</t>
  </si>
  <si>
    <t>4,43</t>
  </si>
  <si>
    <t>4,42</t>
  </si>
  <si>
    <t>99,99%</t>
  </si>
  <si>
    <t>4,71</t>
  </si>
  <si>
    <t>14,91</t>
  </si>
  <si>
    <t>0,3157532</t>
  </si>
  <si>
    <t>5,16</t>
  </si>
  <si>
    <t>2,00</t>
  </si>
  <si>
    <t>2,5792000</t>
  </si>
  <si>
    <t>5,63</t>
  </si>
  <si>
    <t>0,30</t>
  </si>
  <si>
    <t>18,7744460</t>
  </si>
  <si>
    <t>5,87</t>
  </si>
  <si>
    <t>28,61</t>
  </si>
  <si>
    <t>0,2050226</t>
  </si>
  <si>
    <t>5,92</t>
  </si>
  <si>
    <t>5,90</t>
  </si>
  <si>
    <t>6,48</t>
  </si>
  <si>
    <t>6,46</t>
  </si>
  <si>
    <t>99,98%</t>
  </si>
  <si>
    <t>0,93</t>
  </si>
  <si>
    <t>8,01</t>
  </si>
  <si>
    <t>29,03</t>
  </si>
  <si>
    <t>0,2760000</t>
  </si>
  <si>
    <t>8,87</t>
  </si>
  <si>
    <t>8,85</t>
  </si>
  <si>
    <t>9,11</t>
  </si>
  <si>
    <t>2,26</t>
  </si>
  <si>
    <t>9,18</t>
  </si>
  <si>
    <t>9,15</t>
  </si>
  <si>
    <t>99,97%</t>
  </si>
  <si>
    <t>9,19</t>
  </si>
  <si>
    <t>30,25</t>
  </si>
  <si>
    <t>0,3037036</t>
  </si>
  <si>
    <t>10,19</t>
  </si>
  <si>
    <t>21,97</t>
  </si>
  <si>
    <t>0,4637816</t>
  </si>
  <si>
    <t>10,21</t>
  </si>
  <si>
    <t>38,76</t>
  </si>
  <si>
    <t>0,2634765</t>
  </si>
  <si>
    <t>99,96%</t>
  </si>
  <si>
    <t>11,37</t>
  </si>
  <si>
    <t>5,70</t>
  </si>
  <si>
    <t>1,9947000</t>
  </si>
  <si>
    <t>11,39</t>
  </si>
  <si>
    <t>0,39</t>
  </si>
  <si>
    <t>29,2040000</t>
  </si>
  <si>
    <t>11,72</t>
  </si>
  <si>
    <t>140,81</t>
  </si>
  <si>
    <t>0,0832000</t>
  </si>
  <si>
    <t>99,95%</t>
  </si>
  <si>
    <t>12,49</t>
  </si>
  <si>
    <t>12,46</t>
  </si>
  <si>
    <t>13,25</t>
  </si>
  <si>
    <t>3,47</t>
  </si>
  <si>
    <t>3,8195008</t>
  </si>
  <si>
    <t>14,10</t>
  </si>
  <si>
    <t>0,98</t>
  </si>
  <si>
    <t>14,3880000</t>
  </si>
  <si>
    <t>99,94%</t>
  </si>
  <si>
    <t>14,28</t>
  </si>
  <si>
    <t>3,57</t>
  </si>
  <si>
    <t>4,0000000</t>
  </si>
  <si>
    <t>14,79</t>
  </si>
  <si>
    <t>640.298,73</t>
  </si>
  <si>
    <t>0,0000231</t>
  </si>
  <si>
    <t>99,93%</t>
  </si>
  <si>
    <t>16,46</t>
  </si>
  <si>
    <t>0,55</t>
  </si>
  <si>
    <t>29,9245314</t>
  </si>
  <si>
    <t>16,94</t>
  </si>
  <si>
    <t>5,02</t>
  </si>
  <si>
    <t>3,3750000</t>
  </si>
  <si>
    <t>0,01%</t>
  </si>
  <si>
    <t>20,16</t>
  </si>
  <si>
    <t>1,68</t>
  </si>
  <si>
    <t>12,0000000</t>
  </si>
  <si>
    <t>99,92%</t>
  </si>
  <si>
    <t>21,12</t>
  </si>
  <si>
    <t>0,12</t>
  </si>
  <si>
    <t>176,0000000</t>
  </si>
  <si>
    <t>99,91%</t>
  </si>
  <si>
    <t>21,51</t>
  </si>
  <si>
    <t>2,39</t>
  </si>
  <si>
    <t>9,0000000</t>
  </si>
  <si>
    <t>21,68</t>
  </si>
  <si>
    <t>1,03</t>
  </si>
  <si>
    <t>21,0500800</t>
  </si>
  <si>
    <t>99,90%</t>
  </si>
  <si>
    <t>23,35</t>
  </si>
  <si>
    <t>77,29</t>
  </si>
  <si>
    <t>0,3021005</t>
  </si>
  <si>
    <t>99,89%</t>
  </si>
  <si>
    <t>24,12</t>
  </si>
  <si>
    <t>24,05</t>
  </si>
  <si>
    <t>25,80</t>
  </si>
  <si>
    <t>0,43</t>
  </si>
  <si>
    <t>60,0000000</t>
  </si>
  <si>
    <t>99,88%</t>
  </si>
  <si>
    <t>32,16</t>
  </si>
  <si>
    <t>4,02</t>
  </si>
  <si>
    <t>8,0000000</t>
  </si>
  <si>
    <t>99,87%</t>
  </si>
  <si>
    <t>33,88</t>
  </si>
  <si>
    <t>1,16</t>
  </si>
  <si>
    <t>99,86%</t>
  </si>
  <si>
    <t>38,62</t>
  </si>
  <si>
    <t>23,94</t>
  </si>
  <si>
    <t>1,6132350</t>
  </si>
  <si>
    <t>99,85%</t>
  </si>
  <si>
    <t>39,28</t>
  </si>
  <si>
    <t>1,82</t>
  </si>
  <si>
    <t>21,5820000</t>
  </si>
  <si>
    <t>99,84%</t>
  </si>
  <si>
    <t>39,93</t>
  </si>
  <si>
    <t>1,85</t>
  </si>
  <si>
    <t>99,83%</t>
  </si>
  <si>
    <t>40,42</t>
  </si>
  <si>
    <t>32,52</t>
  </si>
  <si>
    <t>1,2430000</t>
  </si>
  <si>
    <t>99,82%</t>
  </si>
  <si>
    <t>40,47</t>
  </si>
  <si>
    <t>3,37</t>
  </si>
  <si>
    <t>12,0074400</t>
  </si>
  <si>
    <t>99,81%</t>
  </si>
  <si>
    <t>6,25</t>
  </si>
  <si>
    <t>6,4746000</t>
  </si>
  <si>
    <t>99,79%</t>
  </si>
  <si>
    <t>41,69</t>
  </si>
  <si>
    <t>0,75</t>
  </si>
  <si>
    <t>55,5900000</t>
  </si>
  <si>
    <t>99,78%</t>
  </si>
  <si>
    <t>43,84</t>
  </si>
  <si>
    <t>43,72</t>
  </si>
  <si>
    <t>99,77%</t>
  </si>
  <si>
    <t>46,00</t>
  </si>
  <si>
    <t>172,10</t>
  </si>
  <si>
    <t>0,2673000</t>
  </si>
  <si>
    <t>99,76%</t>
  </si>
  <si>
    <t>46,38</t>
  </si>
  <si>
    <t>1,55</t>
  </si>
  <si>
    <t>99,74%</t>
  </si>
  <si>
    <t>48,58</t>
  </si>
  <si>
    <t>23,96</t>
  </si>
  <si>
    <t>2,0274000</t>
  </si>
  <si>
    <t>99,73%</t>
  </si>
  <si>
    <t>49,26</t>
  </si>
  <si>
    <t>2,34</t>
  </si>
  <si>
    <t>99,72%</t>
  </si>
  <si>
    <t>0,02%</t>
  </si>
  <si>
    <t>55,92</t>
  </si>
  <si>
    <t>6,99</t>
  </si>
  <si>
    <t>99,70%</t>
  </si>
  <si>
    <t>57,64</t>
  </si>
  <si>
    <t>20,33</t>
  </si>
  <si>
    <t>2,8350000</t>
  </si>
  <si>
    <t>99,68%</t>
  </si>
  <si>
    <t>58,58</t>
  </si>
  <si>
    <t>26,05</t>
  </si>
  <si>
    <t>2,2486909</t>
  </si>
  <si>
    <t>99,67%</t>
  </si>
  <si>
    <t>59,06</t>
  </si>
  <si>
    <t>16,22</t>
  </si>
  <si>
    <t>3,6413994</t>
  </si>
  <si>
    <t>99,65%</t>
  </si>
  <si>
    <t>59,14</t>
  </si>
  <si>
    <t>14,77</t>
  </si>
  <si>
    <t>4,0040000</t>
  </si>
  <si>
    <t>99,63%</t>
  </si>
  <si>
    <t>60,25</t>
  </si>
  <si>
    <t>9,92</t>
  </si>
  <si>
    <t>6,0739850</t>
  </si>
  <si>
    <t>99,62%</t>
  </si>
  <si>
    <t>60,32</t>
  </si>
  <si>
    <t>15,08</t>
  </si>
  <si>
    <t>99,60%</t>
  </si>
  <si>
    <t>63,16</t>
  </si>
  <si>
    <t>163,69</t>
  </si>
  <si>
    <t>0,3858600</t>
  </si>
  <si>
    <t>99,58%</t>
  </si>
  <si>
    <t>63,18</t>
  </si>
  <si>
    <t>0,81</t>
  </si>
  <si>
    <t>99,56%</t>
  </si>
  <si>
    <t>63,45</t>
  </si>
  <si>
    <t>20,79</t>
  </si>
  <si>
    <t>3,0520000</t>
  </si>
  <si>
    <t>99,55%</t>
  </si>
  <si>
    <t>64,38</t>
  </si>
  <si>
    <t>10,73</t>
  </si>
  <si>
    <t>6,0000000</t>
  </si>
  <si>
    <t>99,53%</t>
  </si>
  <si>
    <t>66,56</t>
  </si>
  <si>
    <t>0,91</t>
  </si>
  <si>
    <t>73,1470896</t>
  </si>
  <si>
    <t>99,51%</t>
  </si>
  <si>
    <t>77,40</t>
  </si>
  <si>
    <t>1,29</t>
  </si>
  <si>
    <t>99,49%</t>
  </si>
  <si>
    <t>84,05</t>
  </si>
  <si>
    <t>21,42</t>
  </si>
  <si>
    <t>3,9240000</t>
  </si>
  <si>
    <t>99,46%</t>
  </si>
  <si>
    <t>0,03%</t>
  </si>
  <si>
    <t>98,02</t>
  </si>
  <si>
    <t>1,34</t>
  </si>
  <si>
    <t>99,43%</t>
  </si>
  <si>
    <t>99,59</t>
  </si>
  <si>
    <t>13,96</t>
  </si>
  <si>
    <t>7,1337562</t>
  </si>
  <si>
    <t>99,41%</t>
  </si>
  <si>
    <t>104,40</t>
  </si>
  <si>
    <t>8,70</t>
  </si>
  <si>
    <t>99,38%</t>
  </si>
  <si>
    <t>104,83</t>
  </si>
  <si>
    <t>5,55</t>
  </si>
  <si>
    <t>18,8890000</t>
  </si>
  <si>
    <t>99,35%</t>
  </si>
  <si>
    <t>115,61</t>
  </si>
  <si>
    <t>176,78</t>
  </si>
  <si>
    <t>0,6540000</t>
  </si>
  <si>
    <t>99,31%</t>
  </si>
  <si>
    <t>118,06</t>
  </si>
  <si>
    <t>4,63</t>
  </si>
  <si>
    <t>25,4980000</t>
  </si>
  <si>
    <t>99,28%</t>
  </si>
  <si>
    <t>0,04%</t>
  </si>
  <si>
    <t>133,13</t>
  </si>
  <si>
    <t>1.901,9146573</t>
  </si>
  <si>
    <t>99,24%</t>
  </si>
  <si>
    <t>150,19</t>
  </si>
  <si>
    <t>21,65</t>
  </si>
  <si>
    <t>6,9373838</t>
  </si>
  <si>
    <t>99,20%</t>
  </si>
  <si>
    <t>0,05%</t>
  </si>
  <si>
    <t>167,47</t>
  </si>
  <si>
    <t>74,1000000</t>
  </si>
  <si>
    <t>99,15%</t>
  </si>
  <si>
    <t>176,32</t>
  </si>
  <si>
    <t>29,51</t>
  </si>
  <si>
    <t>5,9749404</t>
  </si>
  <si>
    <t>99,10%</t>
  </si>
  <si>
    <t>176,58</t>
  </si>
  <si>
    <t>20,29</t>
  </si>
  <si>
    <t>8,7026430</t>
  </si>
  <si>
    <t>99,05%</t>
  </si>
  <si>
    <t>184,92</t>
  </si>
  <si>
    <t>2,01</t>
  </si>
  <si>
    <t>92,0000000</t>
  </si>
  <si>
    <t>99,00%</t>
  </si>
  <si>
    <t>0,06%</t>
  </si>
  <si>
    <t>213,84</t>
  </si>
  <si>
    <t>11,88</t>
  </si>
  <si>
    <t>18,0000000</t>
  </si>
  <si>
    <t>98,94%</t>
  </si>
  <si>
    <t>220,37</t>
  </si>
  <si>
    <t>45,12</t>
  </si>
  <si>
    <t>4,8840000</t>
  </si>
  <si>
    <t>98,88%</t>
  </si>
  <si>
    <t>222,66</t>
  </si>
  <si>
    <t>37,11</t>
  </si>
  <si>
    <t>98,81%</t>
  </si>
  <si>
    <t>228,92</t>
  </si>
  <si>
    <t>3,33</t>
  </si>
  <si>
    <t>68,7459000</t>
  </si>
  <si>
    <t>98,75%</t>
  </si>
  <si>
    <t>0,07%</t>
  </si>
  <si>
    <t>234,08</t>
  </si>
  <si>
    <t>1,33</t>
  </si>
  <si>
    <t>98,68%</t>
  </si>
  <si>
    <t>245,15</t>
  </si>
  <si>
    <t>25,73</t>
  </si>
  <si>
    <t>9,5278962</t>
  </si>
  <si>
    <t>98,61%</t>
  </si>
  <si>
    <t>260,00</t>
  </si>
  <si>
    <t>5,20</t>
  </si>
  <si>
    <t>50,0000000</t>
  </si>
  <si>
    <t>98,54%</t>
  </si>
  <si>
    <t>0,08%</t>
  </si>
  <si>
    <t>267,02</t>
  </si>
  <si>
    <t>680,82</t>
  </si>
  <si>
    <t>0,3922000</t>
  </si>
  <si>
    <t>98,46%</t>
  </si>
  <si>
    <t>273,50</t>
  </si>
  <si>
    <t>10,94</t>
  </si>
  <si>
    <t>25,0000000</t>
  </si>
  <si>
    <t>98,39%</t>
  </si>
  <si>
    <t>282,50</t>
  </si>
  <si>
    <t>7,38</t>
  </si>
  <si>
    <t>38,2790000</t>
  </si>
  <si>
    <t>98,31%</t>
  </si>
  <si>
    <t>291,16</t>
  </si>
  <si>
    <t>0,69</t>
  </si>
  <si>
    <t>421,9777369</t>
  </si>
  <si>
    <t>98,22%</t>
  </si>
  <si>
    <t>0,11%</t>
  </si>
  <si>
    <t>393,00</t>
  </si>
  <si>
    <t>6,55</t>
  </si>
  <si>
    <t>98,11%</t>
  </si>
  <si>
    <t>0,12%</t>
  </si>
  <si>
    <t>407,52</t>
  </si>
  <si>
    <t>33,96</t>
  </si>
  <si>
    <t>98,00%</t>
  </si>
  <si>
    <t>0,13%</t>
  </si>
  <si>
    <t>456,39</t>
  </si>
  <si>
    <t>13,83</t>
  </si>
  <si>
    <t>33,0000000</t>
  </si>
  <si>
    <t>97,87%</t>
  </si>
  <si>
    <t>469,24</t>
  </si>
  <si>
    <t>18,0129232</t>
  </si>
  <si>
    <t>97,73%</t>
  </si>
  <si>
    <t>0,16%</t>
  </si>
  <si>
    <t>565,90</t>
  </si>
  <si>
    <t>25,91</t>
  </si>
  <si>
    <t>21,8409840</t>
  </si>
  <si>
    <t>97,57%</t>
  </si>
  <si>
    <t>574,36</t>
  </si>
  <si>
    <t>22,10</t>
  </si>
  <si>
    <t>25,9889790</t>
  </si>
  <si>
    <t>97,41%</t>
  </si>
  <si>
    <t>0,17%</t>
  </si>
  <si>
    <t>599,21</t>
  </si>
  <si>
    <t>1,42</t>
  </si>
  <si>
    <t>97,24%</t>
  </si>
  <si>
    <t>612,59</t>
  </si>
  <si>
    <t>149,06</t>
  </si>
  <si>
    <t>4,1097059</t>
  </si>
  <si>
    <t>97,07%</t>
  </si>
  <si>
    <t>0,19%</t>
  </si>
  <si>
    <t>668,00</t>
  </si>
  <si>
    <t>26,72</t>
  </si>
  <si>
    <t>96,88%</t>
  </si>
  <si>
    <t>0,20%</t>
  </si>
  <si>
    <t>691,65</t>
  </si>
  <si>
    <t>17,12</t>
  </si>
  <si>
    <t>40,4000000</t>
  </si>
  <si>
    <t>96,68%</t>
  </si>
  <si>
    <t>707,26</t>
  </si>
  <si>
    <t>45,06</t>
  </si>
  <si>
    <t>15,6960000</t>
  </si>
  <si>
    <t>96,48%</t>
  </si>
  <si>
    <t>0,21%</t>
  </si>
  <si>
    <t>736,46</t>
  </si>
  <si>
    <t>43,20</t>
  </si>
  <si>
    <t>17,0476000</t>
  </si>
  <si>
    <t>96,27%</t>
  </si>
  <si>
    <t>0,23%</t>
  </si>
  <si>
    <t>811,44</t>
  </si>
  <si>
    <t>149,85</t>
  </si>
  <si>
    <t>5,4150070</t>
  </si>
  <si>
    <t>96,04%</t>
  </si>
  <si>
    <t>0,25%</t>
  </si>
  <si>
    <t>893,83</t>
  </si>
  <si>
    <t>127,69</t>
  </si>
  <si>
    <t>7,0000000</t>
  </si>
  <si>
    <t>95,79%</t>
  </si>
  <si>
    <t>0,26%</t>
  </si>
  <si>
    <t>911,13</t>
  </si>
  <si>
    <t>92,65</t>
  </si>
  <si>
    <t>9,8341512</t>
  </si>
  <si>
    <t>95,53%</t>
  </si>
  <si>
    <t>0,27%</t>
  </si>
  <si>
    <t>942,66</t>
  </si>
  <si>
    <t>1.035,8877617</t>
  </si>
  <si>
    <t>95,26%</t>
  </si>
  <si>
    <t>945,31</t>
  </si>
  <si>
    <t>64,74</t>
  </si>
  <si>
    <t>14,6016000</t>
  </si>
  <si>
    <t>94,99%</t>
  </si>
  <si>
    <t>0,28%</t>
  </si>
  <si>
    <t>983,14</t>
  </si>
  <si>
    <t>10,64</t>
  </si>
  <si>
    <t>92,4000000</t>
  </si>
  <si>
    <t>94,72%</t>
  </si>
  <si>
    <t>0,29%</t>
  </si>
  <si>
    <t>1.022,10</t>
  </si>
  <si>
    <t>0,96</t>
  </si>
  <si>
    <t>1.064,6840980</t>
  </si>
  <si>
    <t>94,43%</t>
  </si>
  <si>
    <t>0,36%</t>
  </si>
  <si>
    <t>1.252,42</t>
  </si>
  <si>
    <t>0,76</t>
  </si>
  <si>
    <t>1.647,9146573</t>
  </si>
  <si>
    <t>94,07%</t>
  </si>
  <si>
    <t>0,37%</t>
  </si>
  <si>
    <t>1.301,53</t>
  </si>
  <si>
    <t>18,23</t>
  </si>
  <si>
    <t>71,3950000</t>
  </si>
  <si>
    <t>93,70%</t>
  </si>
  <si>
    <t>0,40%</t>
  </si>
  <si>
    <t>1.405,38</t>
  </si>
  <si>
    <t>1,32</t>
  </si>
  <si>
    <t>93,30%</t>
  </si>
  <si>
    <t>1.408,14</t>
  </si>
  <si>
    <t>78,23</t>
  </si>
  <si>
    <t>92,90%</t>
  </si>
  <si>
    <t>0,43%</t>
  </si>
  <si>
    <t>1.524,77</t>
  </si>
  <si>
    <t>63,6914338</t>
  </si>
  <si>
    <t>92,47%</t>
  </si>
  <si>
    <t>0,45%</t>
  </si>
  <si>
    <t>1.604,36</t>
  </si>
  <si>
    <t>23,91</t>
  </si>
  <si>
    <t>67,1000000</t>
  </si>
  <si>
    <t>92,02%</t>
  </si>
  <si>
    <t>0,46%</t>
  </si>
  <si>
    <t>1.634,75</t>
  </si>
  <si>
    <t>132,57</t>
  </si>
  <si>
    <t>12,3312000</t>
  </si>
  <si>
    <t>91,55%</t>
  </si>
  <si>
    <t>0,54%</t>
  </si>
  <si>
    <t>1.901,91</t>
  </si>
  <si>
    <t>1,00</t>
  </si>
  <si>
    <t>91,01%</t>
  </si>
  <si>
    <t>0,61%</t>
  </si>
  <si>
    <t>2.145,60</t>
  </si>
  <si>
    <t>11,24</t>
  </si>
  <si>
    <t>190,8900000</t>
  </si>
  <si>
    <t>90,41%</t>
  </si>
  <si>
    <t>0,70%</t>
  </si>
  <si>
    <t>2.473,88</t>
  </si>
  <si>
    <t>549,75</t>
  </si>
  <si>
    <t>4,5000000</t>
  </si>
  <si>
    <t>89,70%</t>
  </si>
  <si>
    <t>0,71%</t>
  </si>
  <si>
    <t>2.520,29</t>
  </si>
  <si>
    <t>67,02</t>
  </si>
  <si>
    <t>37,6050000</t>
  </si>
  <si>
    <t>88,99%</t>
  </si>
  <si>
    <t>0,73%</t>
  </si>
  <si>
    <t>2.569,52</t>
  </si>
  <si>
    <t>321,19</t>
  </si>
  <si>
    <t>88,26%</t>
  </si>
  <si>
    <t>0,78%</t>
  </si>
  <si>
    <t>2.758,05</t>
  </si>
  <si>
    <t>3.030,8296000</t>
  </si>
  <si>
    <t>87,48%</t>
  </si>
  <si>
    <t>1,06%</t>
  </si>
  <si>
    <t>3.743,38</t>
  </si>
  <si>
    <t>30,23</t>
  </si>
  <si>
    <t>123,8300000</t>
  </si>
  <si>
    <t>86,42%</t>
  </si>
  <si>
    <t>1,09%</t>
  </si>
  <si>
    <t>3.827,38</t>
  </si>
  <si>
    <t>18,91</t>
  </si>
  <si>
    <t>202,4000000</t>
  </si>
  <si>
    <t>85,33%</t>
  </si>
  <si>
    <t>1,61%</t>
  </si>
  <si>
    <t>5.666,10</t>
  </si>
  <si>
    <t>51,00</t>
  </si>
  <si>
    <t>111,1000000</t>
  </si>
  <si>
    <t>83,72%</t>
  </si>
  <si>
    <t>1,70%</t>
  </si>
  <si>
    <t>5.981,93</t>
  </si>
  <si>
    <t>3,63</t>
  </si>
  <si>
    <t>82,03%</t>
  </si>
  <si>
    <t>1,92%</t>
  </si>
  <si>
    <t>6.770,91</t>
  </si>
  <si>
    <t>24,36</t>
  </si>
  <si>
    <t>277,9520688</t>
  </si>
  <si>
    <t>80,11%</t>
  </si>
  <si>
    <t>1,98%</t>
  </si>
  <si>
    <t>6.982,69</t>
  </si>
  <si>
    <t>1,0000000</t>
  </si>
  <si>
    <t>78,13%</t>
  </si>
  <si>
    <t>2,00%</t>
  </si>
  <si>
    <t>7.039,47</t>
  </si>
  <si>
    <t>16,40</t>
  </si>
  <si>
    <t>429,2357540</t>
  </si>
  <si>
    <t>76,13%</t>
  </si>
  <si>
    <t>2,05%</t>
  </si>
  <si>
    <t>7.219,70</t>
  </si>
  <si>
    <t>142,26</t>
  </si>
  <si>
    <t>50,7500000</t>
  </si>
  <si>
    <t>74,08%</t>
  </si>
  <si>
    <t>2,14%</t>
  </si>
  <si>
    <t>7.559,52</t>
  </si>
  <si>
    <t>7.559,54</t>
  </si>
  <si>
    <t>0,9999974</t>
  </si>
  <si>
    <t>71,94%</t>
  </si>
  <si>
    <t>2,17%</t>
  </si>
  <si>
    <t>7.644,46</t>
  </si>
  <si>
    <t>42,70</t>
  </si>
  <si>
    <t>179,0272000</t>
  </si>
  <si>
    <t>69,77%</t>
  </si>
  <si>
    <t>2,26%</t>
  </si>
  <si>
    <t>7.955,73</t>
  </si>
  <si>
    <t>59,38</t>
  </si>
  <si>
    <t>133,9800000</t>
  </si>
  <si>
    <t>67,52%</t>
  </si>
  <si>
    <t>2,69%</t>
  </si>
  <si>
    <t>9.483,80</t>
  </si>
  <si>
    <t>141,99</t>
  </si>
  <si>
    <t>66,7920000</t>
  </si>
  <si>
    <t>64,83%</t>
  </si>
  <si>
    <t>3,32%</t>
  </si>
  <si>
    <t>11.715,73</t>
  </si>
  <si>
    <t>41,67</t>
  </si>
  <si>
    <t>281,1550000</t>
  </si>
  <si>
    <t>61,51%</t>
  </si>
  <si>
    <t>3,50%</t>
  </si>
  <si>
    <t>12.349,17</t>
  </si>
  <si>
    <t>22,58</t>
  </si>
  <si>
    <t>546,9072190</t>
  </si>
  <si>
    <t>58,00%</t>
  </si>
  <si>
    <t>3,51%</t>
  </si>
  <si>
    <t>12.379,46</t>
  </si>
  <si>
    <t>54,49%</t>
  </si>
  <si>
    <t>3,87%</t>
  </si>
  <si>
    <t>13.644,31</t>
  </si>
  <si>
    <t>109,29</t>
  </si>
  <si>
    <t>124,8450000</t>
  </si>
  <si>
    <t>50,62%</t>
  </si>
  <si>
    <t>4,18%</t>
  </si>
  <si>
    <t>14.732,63</t>
  </si>
  <si>
    <t>26,79</t>
  </si>
  <si>
    <t>549,9303388</t>
  </si>
  <si>
    <t>46,45%</t>
  </si>
  <si>
    <t>7,61%</t>
  </si>
  <si>
    <t>26.837,11</t>
  </si>
  <si>
    <t>176,27</t>
  </si>
  <si>
    <t>152,2500000</t>
  </si>
  <si>
    <t>38,83%</t>
  </si>
  <si>
    <t>11,92%</t>
  </si>
  <si>
    <t>42.025,13</t>
  </si>
  <si>
    <t>42.201,39</t>
  </si>
  <si>
    <t>0,9958234</t>
  </si>
  <si>
    <t>26,92%</t>
  </si>
  <si>
    <t>12,55%</t>
  </si>
  <si>
    <t>44.257,15</t>
  </si>
  <si>
    <t>82,27</t>
  </si>
  <si>
    <t>537,9500000</t>
  </si>
  <si>
    <t>14,37%</t>
  </si>
  <si>
    <t>50.663,20</t>
  </si>
  <si>
    <t>216,08</t>
  </si>
  <si>
    <t>234,4650000</t>
  </si>
  <si>
    <t>Geral</t>
  </si>
  <si>
    <t>Improdutiva</t>
  </si>
  <si>
    <t>Operativa</t>
  </si>
  <si>
    <t>Peso Acumulado</t>
  </si>
  <si>
    <t>Valor Acumulado</t>
  </si>
  <si>
    <t>Peso</t>
  </si>
  <si>
    <t>Valor  Unitário</t>
  </si>
  <si>
    <t>Quantidade</t>
  </si>
  <si>
    <t>Curva ABC de Insumos</t>
  </si>
  <si>
    <t>100,00</t>
  </si>
  <si>
    <t>22,16</t>
  </si>
  <si>
    <t>5,54</t>
  </si>
  <si>
    <t>4,0</t>
  </si>
  <si>
    <t>99,99</t>
  </si>
  <si>
    <t>36,00</t>
  </si>
  <si>
    <t>3,00</t>
  </si>
  <si>
    <t>12,0</t>
  </si>
  <si>
    <t>99,98</t>
  </si>
  <si>
    <t>48,00</t>
  </si>
  <si>
    <t>6,00</t>
  </si>
  <si>
    <t>8,0</t>
  </si>
  <si>
    <t>99,97</t>
  </si>
  <si>
    <t>0,02</t>
  </si>
  <si>
    <t>70,88</t>
  </si>
  <si>
    <t>17,72</t>
  </si>
  <si>
    <t>99,95</t>
  </si>
  <si>
    <t>77,04</t>
  </si>
  <si>
    <t>9,63</t>
  </si>
  <si>
    <t>99,93</t>
  </si>
  <si>
    <t>80,22</t>
  </si>
  <si>
    <t>13,37</t>
  </si>
  <si>
    <t>6,0</t>
  </si>
  <si>
    <t>99,91</t>
  </si>
  <si>
    <t>0,04</t>
  </si>
  <si>
    <t>136,20</t>
  </si>
  <si>
    <t>11,35</t>
  </si>
  <si>
    <t>99,87</t>
  </si>
  <si>
    <t>156,60</t>
  </si>
  <si>
    <t>2,61</t>
  </si>
  <si>
    <t>60,0</t>
  </si>
  <si>
    <t>99,82</t>
  </si>
  <si>
    <t>238,50</t>
  </si>
  <si>
    <t>39,75</t>
  </si>
  <si>
    <t>99,75</t>
  </si>
  <si>
    <t>0,08</t>
  </si>
  <si>
    <t>284,26</t>
  </si>
  <si>
    <t>4,66</t>
  </si>
  <si>
    <t>61,0</t>
  </si>
  <si>
    <t>99,67</t>
  </si>
  <si>
    <t>0,09</t>
  </si>
  <si>
    <t>306,36</t>
  </si>
  <si>
    <t>92,0</t>
  </si>
  <si>
    <t>422,94</t>
  </si>
  <si>
    <t>114,0</t>
  </si>
  <si>
    <t>99,47</t>
  </si>
  <si>
    <t>438,75</t>
  </si>
  <si>
    <t>33,75</t>
  </si>
  <si>
    <t>13,0</t>
  </si>
  <si>
    <t>99,34</t>
  </si>
  <si>
    <t>439,20</t>
  </si>
  <si>
    <t>36,60</t>
  </si>
  <si>
    <t>99,22</t>
  </si>
  <si>
    <t>0,14</t>
  </si>
  <si>
    <t>492,66</t>
  </si>
  <si>
    <t>35,70</t>
  </si>
  <si>
    <t>13,8</t>
  </si>
  <si>
    <t>99,08</t>
  </si>
  <si>
    <t>0,17</t>
  </si>
  <si>
    <t>591,50</t>
  </si>
  <si>
    <t>11,83</t>
  </si>
  <si>
    <t>50,0</t>
  </si>
  <si>
    <t>98,91</t>
  </si>
  <si>
    <t>609,52</t>
  </si>
  <si>
    <t>45,15</t>
  </si>
  <si>
    <t>13,5</t>
  </si>
  <si>
    <t>98,74</t>
  </si>
  <si>
    <t>692,86</t>
  </si>
  <si>
    <t>6,86</t>
  </si>
  <si>
    <t>101,0</t>
  </si>
  <si>
    <t>98,54</t>
  </si>
  <si>
    <t>0,22</t>
  </si>
  <si>
    <t>765,90</t>
  </si>
  <si>
    <t>25,53</t>
  </si>
  <si>
    <t>30,0</t>
  </si>
  <si>
    <t>98,32</t>
  </si>
  <si>
    <t>0,23</t>
  </si>
  <si>
    <t>795,90</t>
  </si>
  <si>
    <t>58,18</t>
  </si>
  <si>
    <t>13,68</t>
  </si>
  <si>
    <t>98,10</t>
  </si>
  <si>
    <t>0,27</t>
  </si>
  <si>
    <t>958,40</t>
  </si>
  <si>
    <t>40,0</t>
  </si>
  <si>
    <t>97,83</t>
  </si>
  <si>
    <t>1.107,50</t>
  </si>
  <si>
    <t>44,30</t>
  </si>
  <si>
    <t>25,0</t>
  </si>
  <si>
    <t>97,51</t>
  </si>
  <si>
    <t>0,41</t>
  </si>
  <si>
    <t>1.452,00</t>
  </si>
  <si>
    <t>48,40</t>
  </si>
  <si>
    <t>97,10</t>
  </si>
  <si>
    <t>0,48</t>
  </si>
  <si>
    <t>1.683,18</t>
  </si>
  <si>
    <t>93,51</t>
  </si>
  <si>
    <t>18,0</t>
  </si>
  <si>
    <t>96,62</t>
  </si>
  <si>
    <t>0,52</t>
  </si>
  <si>
    <t>1.823,08</t>
  </si>
  <si>
    <t>260,44</t>
  </si>
  <si>
    <t>7,0</t>
  </si>
  <si>
    <t>96,11</t>
  </si>
  <si>
    <t>0,56</t>
  </si>
  <si>
    <t>1.973,56</t>
  </si>
  <si>
    <t>146,19</t>
  </si>
  <si>
    <t>95,55</t>
  </si>
  <si>
    <t>0,58</t>
  </si>
  <si>
    <t>2.055,82</t>
  </si>
  <si>
    <t>1,0</t>
  </si>
  <si>
    <t>94,96</t>
  </si>
  <si>
    <t>2.255,64</t>
  </si>
  <si>
    <t>751,88</t>
  </si>
  <si>
    <t>3,0</t>
  </si>
  <si>
    <t>94,32</t>
  </si>
  <si>
    <t>0,71</t>
  </si>
  <si>
    <t>2.505,80</t>
  </si>
  <si>
    <t>501,16</t>
  </si>
  <si>
    <t>5,0</t>
  </si>
  <si>
    <t>93,61</t>
  </si>
  <si>
    <t>0,77</t>
  </si>
  <si>
    <t>2.715,12</t>
  </si>
  <si>
    <t>603,36</t>
  </si>
  <si>
    <t>4,5</t>
  </si>
  <si>
    <t>92,84</t>
  </si>
  <si>
    <t>0,97</t>
  </si>
  <si>
    <t>3.407,67</t>
  </si>
  <si>
    <t>18,03</t>
  </si>
  <si>
    <t>189,0</t>
  </si>
  <si>
    <t>91,88</t>
  </si>
  <si>
    <t>0,99</t>
  </si>
  <si>
    <t>3.490,20</t>
  </si>
  <si>
    <t>41,55</t>
  </si>
  <si>
    <t>84,0</t>
  </si>
  <si>
    <t>90,89</t>
  </si>
  <si>
    <t>1,20</t>
  </si>
  <si>
    <t>4.239,50</t>
  </si>
  <si>
    <t>34,75</t>
  </si>
  <si>
    <t>122,0</t>
  </si>
  <si>
    <t>89,69</t>
  </si>
  <si>
    <t>1,26</t>
  </si>
  <si>
    <t>4.437,75</t>
  </si>
  <si>
    <t>72,75</t>
  </si>
  <si>
    <t>88,43</t>
  </si>
  <si>
    <t>1,54</t>
  </si>
  <si>
    <t>5.417,88</t>
  </si>
  <si>
    <t>235,56</t>
  </si>
  <si>
    <t>23,0</t>
  </si>
  <si>
    <t>86,89</t>
  </si>
  <si>
    <t>5.926,64</t>
  </si>
  <si>
    <t>32,21</t>
  </si>
  <si>
    <t>184,0</t>
  </si>
  <si>
    <t>85,21</t>
  </si>
  <si>
    <t>1,94</t>
  </si>
  <si>
    <t>6.852,16</t>
  </si>
  <si>
    <t>74,48</t>
  </si>
  <si>
    <t>83,27</t>
  </si>
  <si>
    <t>2,08</t>
  </si>
  <si>
    <t>7.319,51</t>
  </si>
  <si>
    <t>81,19</t>
  </si>
  <si>
    <t>2,18</t>
  </si>
  <si>
    <t>7.702,50</t>
  </si>
  <si>
    <t>154,05</t>
  </si>
  <si>
    <t>79,01</t>
  </si>
  <si>
    <t>2,24</t>
  </si>
  <si>
    <t>7.896,34</t>
  </si>
  <si>
    <t>76,77</t>
  </si>
  <si>
    <t>2,31</t>
  </si>
  <si>
    <t>8.148,67</t>
  </si>
  <si>
    <t>39,48</t>
  </si>
  <si>
    <t>206,4</t>
  </si>
  <si>
    <t>74,46</t>
  </si>
  <si>
    <t>2,42</t>
  </si>
  <si>
    <t>8.536,98</t>
  </si>
  <si>
    <t>783,21</t>
  </si>
  <si>
    <t>10,9</t>
  </si>
  <si>
    <t>72,04</t>
  </si>
  <si>
    <t>2,46</t>
  </si>
  <si>
    <t>8.688,24</t>
  </si>
  <si>
    <t>65,82</t>
  </si>
  <si>
    <t>132,0</t>
  </si>
  <si>
    <t>69,57</t>
  </si>
  <si>
    <t>3,61</t>
  </si>
  <si>
    <t>12.716,28</t>
  </si>
  <si>
    <t>65,97</t>
  </si>
  <si>
    <t>3,69</t>
  </si>
  <si>
    <t>13.005,15</t>
  </si>
  <si>
    <t>46,95</t>
  </si>
  <si>
    <t>277,0</t>
  </si>
  <si>
    <t>62,28</t>
  </si>
  <si>
    <t>3,89</t>
  </si>
  <si>
    <t>13.709,74</t>
  </si>
  <si>
    <t>135,74</t>
  </si>
  <si>
    <t>58,39</t>
  </si>
  <si>
    <t>4,15</t>
  </si>
  <si>
    <t>14.650,53</t>
  </si>
  <si>
    <t>119,11</t>
  </si>
  <si>
    <t>123,0</t>
  </si>
  <si>
    <t>54,24</t>
  </si>
  <si>
    <t>17.699,64</t>
  </si>
  <si>
    <t>49,22</t>
  </si>
  <si>
    <t>8,10</t>
  </si>
  <si>
    <t>28.549,50</t>
  </si>
  <si>
    <t>190,33</t>
  </si>
  <si>
    <t>150,0</t>
  </si>
  <si>
    <t>41,12</t>
  </si>
  <si>
    <t>12,31</t>
  </si>
  <si>
    <t>43.412,68</t>
  </si>
  <si>
    <t>28,81</t>
  </si>
  <si>
    <t>13,56</t>
  </si>
  <si>
    <t>47.816,60</t>
  </si>
  <si>
    <t>90,22</t>
  </si>
  <si>
    <t>530,0</t>
  </si>
  <si>
    <t>15,25</t>
  </si>
  <si>
    <t>53.774,49</t>
  </si>
  <si>
    <t>232,79</t>
  </si>
  <si>
    <t>231,0</t>
  </si>
  <si>
    <t>Peso Acumulado (%)</t>
  </si>
  <si>
    <t>Valor  Unit</t>
  </si>
  <si>
    <t>Curva ABC de Serviços</t>
  </si>
  <si>
    <t>Em atenção ao estabelecido pelo Acórdão 2622/2013 – TCU – Plenário reformamos a orientação e indicamos a utilização dos seguintes parâmetros para taxas de BDI:</t>
  </si>
  <si>
    <t>OBSERVAÇÕES</t>
  </si>
  <si>
    <t>a) Os percentuais de Impostos a serem adotados devem ser indicados pelo Tomador, conforme legislação vigente.Para o ISS, deverão ser definidos pelo Tomador, através de declaração informativa, conforme legislação tributária municipal, a base de cálculo e, sobre esta, a respectiva alíquota do ISS, que será um percentual entre 2% e 5%.</t>
  </si>
  <si>
    <t>Parâmetro</t>
  </si>
  <si>
    <t>%</t>
  </si>
  <si>
    <t>Verificação</t>
  </si>
  <si>
    <t>CÁLCULO DO BDI</t>
  </si>
  <si>
    <t>Administração Central</t>
  </si>
  <si>
    <t>Seguros e Garantias</t>
  </si>
  <si>
    <t>CONDIÇÃO</t>
  </si>
  <si>
    <t>b) As tabelas acima foram construídas sem considerar a desoneração sobre a folha de pagamento prevista na Lei n° 12.844/2013. Para análise de orçamentos considerando a contribuição previdenciária sobre a receita bruta deverá ser somada a alíquota de 2% no item impostos.</t>
  </si>
  <si>
    <t>Riscos</t>
  </si>
  <si>
    <t>Despesas Financeiras</t>
  </si>
  <si>
    <t>c) 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</si>
  <si>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Lucro</t>
  </si>
  <si>
    <t>Impostos: PIS e COFINS</t>
  </si>
  <si>
    <t>Impostos: ISS (mun.)</t>
  </si>
  <si>
    <t>ENCARGOS SOCIAIS SOBRE A MÃO DE OBRA</t>
  </si>
  <si>
    <t>CÓDIGO</t>
  </si>
  <si>
    <t>DESCRIÇÃO</t>
  </si>
  <si>
    <t>COM DESONERAÇÃO</t>
  </si>
  <si>
    <t>SEM DESONERAÇÃO</t>
  </si>
  <si>
    <t>HORISTA(%)</t>
  </si>
  <si>
    <t>MENSALISTA(%)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</si>
  <si>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</si>
  <si>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</si>
  <si>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</si>
  <si>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</si>
  <si>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</si>
  <si>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</si>
  <si>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</si>
  <si>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</si>
  <si>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</si>
  <si>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</si>
  <si>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</si>
  <si>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</si>
  <si>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</si>
  <si>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</si>
  <si>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</si>
  <si>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</si>
  <si>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</si>
  <si>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</si>
  <si>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</si>
  <si>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</si>
  <si>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</si>
  <si>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</si>
  <si>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</si>
  <si>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</si>
  <si>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</si>
  <si>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</si>
  <si>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</si>
  <si>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</si>
  <si>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AUXÍLIO-ENFERMIDADE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</si>
  <si>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</si>
  <si>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</si>
  <si>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</si>
  <si>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</si>
  <si>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</si>
  <si>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</si>
  <si>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</si>
  <si>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</si>
  <si>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</si>
  <si>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</si>
  <si>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</si>
  <si>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</si>
  <si>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</si>
  <si>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</si>
  <si>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</si>
  <si>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</si>
  <si>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</si>
  <si>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</si>
  <si>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</si>
  <si>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</si>
  <si>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</si>
  <si>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</si>
  <si>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</si>
  <si>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</si>
  <si>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</si>
  <si>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</si>
  <si>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</si>
  <si>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</si>
  <si>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</si>
  <si>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</si>
  <si>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</si>
  <si>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</si>
  <si>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</si>
  <si>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TOTAL (A+B+C+D)</t>
  </si>
  <si>
    <t>Cronograma Físico e Financeiro</t>
  </si>
  <si>
    <t>SINAPI - COMPOSIÇÃO DE ENCARGOS SOCIAIS ESPÍRITO SANTO</t>
  </si>
  <si>
    <t>1ª SEMANA</t>
  </si>
  <si>
    <t>2ª SEMANA</t>
  </si>
  <si>
    <t>3ª SEMANA</t>
  </si>
  <si>
    <t>4ª SEMANA</t>
  </si>
  <si>
    <t>5ª SEMANA</t>
  </si>
  <si>
    <t>6 ª SEMANA</t>
  </si>
  <si>
    <t>7ª SEMANA</t>
  </si>
  <si>
    <t>8ª SEMANA</t>
  </si>
  <si>
    <t>VALOR TOTAL (R$):</t>
  </si>
  <si>
    <t>VALOR TOTAL ACUMULADO (R$):</t>
  </si>
  <si>
    <t>PERCENTUAL ACUMULADO (%):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</si>
</sst>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#,##0.00\ %"/>
    <numFmt numFmtId="165" formatCode="#,##0.0000000"/>
  </numFmts>
  <fonts count="29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1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</borders>
  <cellStyleXfs count="6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" fillId="0" borderId="0"/>
    <xf numFmtId="0" fontId="23" fillId="0" borderId="0"/>
    <xf numFmtId="9" fontId="23" fillId="0" borderId="0" applyFont="0" applyFill="0" applyBorder="0" applyAlignment="0" applyProtection="0"/>
  </cellStyleXfs>
  <cellXfs count="17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5" borderId="2" xfId="0" applyFont="1" applyFill="1" applyBorder="1" applyAlignment="1">
      <alignment horizontal="right" vertical="top" wrapText="1"/>
    </xf>
    <xf numFmtId="4" fontId="6" fillId="7" borderId="4" xfId="0" applyNumberFormat="1" applyFont="1" applyFill="1" applyBorder="1" applyAlignment="1">
      <alignment horizontal="right" vertical="top" wrapText="1"/>
    </xf>
    <xf numFmtId="164" fontId="7" fillId="8" borderId="5" xfId="0" applyNumberFormat="1" applyFont="1" applyFill="1" applyBorder="1" applyAlignment="1">
      <alignment horizontal="right" vertical="top" wrapText="1"/>
    </xf>
    <xf numFmtId="0" fontId="11" fillId="11" borderId="0" xfId="0" applyFont="1" applyFill="1" applyAlignment="1">
      <alignment horizontal="left" vertical="top" wrapText="1"/>
    </xf>
    <xf numFmtId="0" fontId="12" fillId="12" borderId="0" xfId="0" applyFont="1" applyFill="1" applyAlignment="1">
      <alignment horizontal="center" vertical="top" wrapText="1"/>
    </xf>
    <xf numFmtId="0" fontId="13" fillId="13" borderId="0" xfId="0" applyFont="1" applyFill="1" applyAlignment="1">
      <alignment horizontal="right" vertical="top" wrapText="1"/>
    </xf>
    <xf numFmtId="0" fontId="15" fillId="15" borderId="0" xfId="0" applyFont="1" applyFill="1" applyAlignment="1">
      <alignment horizontal="left" vertical="top" wrapText="1"/>
    </xf>
    <xf numFmtId="0" fontId="16" fillId="16" borderId="0" xfId="0" applyFont="1" applyFill="1" applyAlignment="1">
      <alignment horizontal="center" vertical="top" wrapText="1"/>
    </xf>
    <xf numFmtId="0" fontId="8" fillId="20" borderId="0" xfId="0" applyFont="1" applyFill="1" applyAlignment="1">
      <alignment horizontal="center" vertical="top" wrapText="1"/>
    </xf>
    <xf numFmtId="0" fontId="8" fillId="20" borderId="0" xfId="0" applyFont="1" applyFill="1" applyAlignment="1">
      <alignment horizontal="right" vertical="top" wrapText="1"/>
    </xf>
    <xf numFmtId="0" fontId="10" fillId="20" borderId="0" xfId="0" applyFont="1" applyFill="1" applyAlignment="1">
      <alignment horizontal="left" vertical="top" wrapText="1"/>
    </xf>
    <xf numFmtId="0" fontId="10" fillId="20" borderId="0" xfId="0" applyFont="1" applyFill="1" applyAlignment="1">
      <alignment horizontal="center" vertical="top" wrapText="1"/>
    </xf>
    <xf numFmtId="164" fontId="9" fillId="18" borderId="7" xfId="0" applyNumberFormat="1" applyFont="1" applyFill="1" applyBorder="1" applyAlignment="1">
      <alignment horizontal="right" vertical="top" wrapText="1"/>
    </xf>
    <xf numFmtId="4" fontId="9" fillId="18" borderId="7" xfId="0" applyNumberFormat="1" applyFont="1" applyFill="1" applyBorder="1" applyAlignment="1">
      <alignment horizontal="right" vertical="top" wrapText="1"/>
    </xf>
    <xf numFmtId="0" fontId="9" fillId="18" borderId="7" xfId="0" applyFont="1" applyFill="1" applyBorder="1" applyAlignment="1">
      <alignment horizontal="right" vertical="top" wrapText="1"/>
    </xf>
    <xf numFmtId="0" fontId="9" fillId="18" borderId="7" xfId="0" applyFont="1" applyFill="1" applyBorder="1" applyAlignment="1">
      <alignment horizontal="center" vertical="top" wrapText="1"/>
    </xf>
    <xf numFmtId="0" fontId="9" fillId="18" borderId="7" xfId="0" applyFont="1" applyFill="1" applyBorder="1" applyAlignment="1">
      <alignment horizontal="left" vertical="top" wrapText="1"/>
    </xf>
    <xf numFmtId="164" fontId="5" fillId="17" borderId="7" xfId="0" applyNumberFormat="1" applyFont="1" applyFill="1" applyBorder="1" applyAlignment="1">
      <alignment horizontal="right" vertical="top" wrapText="1"/>
    </xf>
    <xf numFmtId="4" fontId="5" fillId="17" borderId="7" xfId="0" applyNumberFormat="1" applyFont="1" applyFill="1" applyBorder="1" applyAlignment="1">
      <alignment horizontal="right" vertical="top" wrapText="1"/>
    </xf>
    <xf numFmtId="0" fontId="5" fillId="17" borderId="7" xfId="0" applyFont="1" applyFill="1" applyBorder="1" applyAlignment="1">
      <alignment horizontal="left" vertical="top" wrapText="1"/>
    </xf>
    <xf numFmtId="0" fontId="5" fillId="17" borderId="7" xfId="0" applyFont="1" applyFill="1" applyBorder="1" applyAlignment="1">
      <alignment horizontal="right" vertical="top" wrapText="1"/>
    </xf>
    <xf numFmtId="0" fontId="1" fillId="20" borderId="7" xfId="0" applyFont="1" applyFill="1" applyBorder="1" applyAlignment="1">
      <alignment horizontal="right" vertical="top" wrapText="1"/>
    </xf>
    <xf numFmtId="0" fontId="8" fillId="20" borderId="0" xfId="0" applyFont="1" applyFill="1" applyAlignment="1">
      <alignment horizontal="left" vertical="top" wrapText="1"/>
    </xf>
    <xf numFmtId="0" fontId="1" fillId="20" borderId="0" xfId="0" applyFont="1" applyFill="1" applyAlignment="1">
      <alignment horizontal="left" vertical="top" wrapText="1"/>
    </xf>
    <xf numFmtId="0" fontId="9" fillId="18" borderId="6" xfId="0" applyFont="1" applyFill="1" applyBorder="1" applyAlignment="1">
      <alignment horizontal="left" vertical="top" wrapText="1"/>
    </xf>
    <xf numFmtId="4" fontId="10" fillId="20" borderId="0" xfId="0" applyNumberFormat="1" applyFont="1" applyFill="1" applyAlignment="1">
      <alignment horizontal="right" vertical="top" wrapText="1"/>
    </xf>
    <xf numFmtId="0" fontId="10" fillId="20" borderId="0" xfId="0" applyFont="1" applyFill="1" applyAlignment="1">
      <alignment horizontal="right" vertical="top" wrapText="1"/>
    </xf>
    <xf numFmtId="4" fontId="10" fillId="10" borderId="7" xfId="0" applyNumberFormat="1" applyFont="1" applyFill="1" applyBorder="1" applyAlignment="1">
      <alignment horizontal="right" vertical="top" wrapText="1"/>
    </xf>
    <xf numFmtId="165" fontId="10" fillId="10" borderId="7" xfId="0" applyNumberFormat="1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center" vertical="top" wrapText="1"/>
    </xf>
    <xf numFmtId="0" fontId="10" fillId="10" borderId="7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right" vertical="top" wrapText="1"/>
    </xf>
    <xf numFmtId="165" fontId="9" fillId="18" borderId="7" xfId="0" applyNumberFormat="1" applyFont="1" applyFill="1" applyBorder="1" applyAlignment="1">
      <alignment horizontal="right" vertical="top" wrapText="1"/>
    </xf>
    <xf numFmtId="0" fontId="1" fillId="20" borderId="7" xfId="0" applyFont="1" applyFill="1" applyBorder="1" applyAlignment="1">
      <alignment horizontal="center" vertical="top" wrapText="1"/>
    </xf>
    <xf numFmtId="0" fontId="1" fillId="20" borderId="7" xfId="0" applyFont="1" applyFill="1" applyBorder="1" applyAlignment="1">
      <alignment horizontal="left" vertical="top" wrapText="1"/>
    </xf>
    <xf numFmtId="4" fontId="10" fillId="9" borderId="7" xfId="0" applyNumberFormat="1" applyFont="1" applyFill="1" applyBorder="1" applyAlignment="1">
      <alignment horizontal="right" vertical="top" wrapText="1"/>
    </xf>
    <xf numFmtId="165" fontId="10" fillId="9" borderId="7" xfId="0" applyNumberFormat="1" applyFont="1" applyFill="1" applyBorder="1" applyAlignment="1">
      <alignment horizontal="right" vertical="top" wrapText="1"/>
    </xf>
    <xf numFmtId="0" fontId="10" fillId="9" borderId="7" xfId="0" applyFont="1" applyFill="1" applyBorder="1" applyAlignment="1">
      <alignment horizontal="center" vertical="top" wrapText="1"/>
    </xf>
    <xf numFmtId="0" fontId="10" fillId="9" borderId="7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right" vertical="top" wrapText="1"/>
    </xf>
    <xf numFmtId="0" fontId="9" fillId="19" borderId="7" xfId="0" applyFont="1" applyFill="1" applyBorder="1" applyAlignment="1">
      <alignment horizontal="right" vertical="top" wrapText="1"/>
    </xf>
    <xf numFmtId="4" fontId="9" fillId="19" borderId="7" xfId="0" applyNumberFormat="1" applyFont="1" applyFill="1" applyBorder="1" applyAlignment="1">
      <alignment horizontal="right" vertical="top" wrapText="1"/>
    </xf>
    <xf numFmtId="0" fontId="9" fillId="19" borderId="7" xfId="0" applyFont="1" applyFill="1" applyBorder="1" applyAlignment="1">
      <alignment horizontal="center" vertical="top" wrapText="1"/>
    </xf>
    <xf numFmtId="0" fontId="9" fillId="19" borderId="7" xfId="0" applyFont="1" applyFill="1" applyBorder="1" applyAlignment="1">
      <alignment horizontal="left" vertical="top" wrapText="1"/>
    </xf>
    <xf numFmtId="0" fontId="19" fillId="0" borderId="0" xfId="3"/>
    <xf numFmtId="0" fontId="19" fillId="0" borderId="17" xfId="3" applyBorder="1"/>
    <xf numFmtId="0" fontId="19" fillId="0" borderId="0" xfId="3" applyBorder="1"/>
    <xf numFmtId="0" fontId="19" fillId="0" borderId="18" xfId="3" applyBorder="1"/>
    <xf numFmtId="0" fontId="20" fillId="0" borderId="29" xfId="3" applyFont="1" applyBorder="1" applyAlignment="1">
      <alignment horizontal="center" vertical="center"/>
    </xf>
    <xf numFmtId="0" fontId="20" fillId="0" borderId="30" xfId="3" applyFont="1" applyBorder="1" applyAlignment="1">
      <alignment horizontal="center" vertical="center"/>
    </xf>
    <xf numFmtId="0" fontId="20" fillId="0" borderId="31" xfId="3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19" fillId="0" borderId="36" xfId="3" applyBorder="1" applyAlignment="1">
      <alignment horizontal="center" vertical="center" wrapText="1"/>
    </xf>
    <xf numFmtId="10" fontId="20" fillId="21" borderId="16" xfId="3" applyNumberFormat="1" applyFont="1" applyFill="1" applyBorder="1" applyAlignment="1" applyProtection="1">
      <alignment horizontal="center" vertical="center"/>
      <protection locked="0"/>
    </xf>
    <xf numFmtId="0" fontId="19" fillId="0" borderId="37" xfId="3" applyBorder="1" applyAlignment="1">
      <alignment horizontal="center" vertical="center" wrapText="1"/>
    </xf>
    <xf numFmtId="10" fontId="21" fillId="0" borderId="38" xfId="3" applyNumberFormat="1" applyFont="1" applyBorder="1" applyAlignment="1">
      <alignment horizontal="center" vertical="center"/>
    </xf>
    <xf numFmtId="0" fontId="20" fillId="0" borderId="39" xfId="3" applyFont="1" applyBorder="1" applyAlignment="1">
      <alignment horizontal="center" vertical="center"/>
    </xf>
    <xf numFmtId="0" fontId="22" fillId="0" borderId="40" xfId="3" applyFont="1" applyFill="1" applyBorder="1" applyAlignment="1">
      <alignment horizontal="center" vertical="center" wrapText="1"/>
    </xf>
    <xf numFmtId="0" fontId="19" fillId="0" borderId="42" xfId="3" applyBorder="1" applyAlignment="1">
      <alignment horizontal="center" vertical="center" wrapText="1"/>
    </xf>
    <xf numFmtId="10" fontId="20" fillId="21" borderId="43" xfId="3" applyNumberFormat="1" applyFont="1" applyFill="1" applyBorder="1" applyAlignment="1" applyProtection="1">
      <alignment horizontal="center" vertical="center"/>
      <protection locked="0"/>
    </xf>
    <xf numFmtId="0" fontId="19" fillId="0" borderId="44" xfId="3" applyBorder="1" applyAlignment="1">
      <alignment horizontal="center" vertical="center" wrapText="1"/>
    </xf>
    <xf numFmtId="0" fontId="24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center" vertical="center"/>
    </xf>
    <xf numFmtId="0" fontId="25" fillId="0" borderId="16" xfId="4" applyFont="1" applyFill="1" applyBorder="1" applyAlignment="1">
      <alignment horizontal="center" vertical="center"/>
    </xf>
    <xf numFmtId="0" fontId="24" fillId="0" borderId="16" xfId="4" applyFont="1" applyFill="1" applyBorder="1" applyAlignment="1">
      <alignment horizontal="center" vertical="center" wrapText="1"/>
    </xf>
    <xf numFmtId="0" fontId="24" fillId="0" borderId="16" xfId="4" applyFont="1" applyFill="1" applyBorder="1" applyAlignment="1">
      <alignment horizontal="left" vertical="center" wrapText="1"/>
    </xf>
    <xf numFmtId="10" fontId="24" fillId="0" borderId="16" xfId="5" applyNumberFormat="1" applyFont="1" applyFill="1" applyBorder="1" applyAlignment="1">
      <alignment horizontal="center" vertical="center" wrapText="1"/>
    </xf>
    <xf numFmtId="0" fontId="25" fillId="23" borderId="16" xfId="4" applyFont="1" applyFill="1" applyBorder="1" applyAlignment="1">
      <alignment horizontal="center" vertical="center" wrapText="1"/>
    </xf>
    <xf numFmtId="0" fontId="25" fillId="23" borderId="16" xfId="4" applyFont="1" applyFill="1" applyBorder="1" applyAlignment="1">
      <alignment horizontal="left" vertical="center" wrapText="1"/>
    </xf>
    <xf numFmtId="10" fontId="25" fillId="23" borderId="16" xfId="5" applyNumberFormat="1" applyFont="1" applyFill="1" applyBorder="1" applyAlignment="1">
      <alignment horizontal="center" vertical="center" wrapText="1"/>
    </xf>
    <xf numFmtId="10" fontId="26" fillId="22" borderId="16" xfId="5" applyNumberFormat="1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left" vertical="top" wrapText="1"/>
    </xf>
    <xf numFmtId="0" fontId="24" fillId="0" borderId="12" xfId="4" applyFont="1" applyFill="1" applyBorder="1" applyAlignment="1">
      <alignment horizontal="left" vertical="top"/>
    </xf>
    <xf numFmtId="0" fontId="24" fillId="0" borderId="11" xfId="4" applyFont="1" applyFill="1" applyBorder="1" applyAlignment="1">
      <alignment horizontal="left" vertical="top"/>
    </xf>
    <xf numFmtId="0" fontId="24" fillId="0" borderId="13" xfId="4" applyFont="1" applyFill="1" applyBorder="1" applyAlignment="1">
      <alignment horizontal="left" vertical="top"/>
    </xf>
    <xf numFmtId="0" fontId="24" fillId="0" borderId="14" xfId="4" applyFont="1" applyFill="1" applyBorder="1" applyAlignment="1">
      <alignment horizontal="left" vertical="top"/>
    </xf>
    <xf numFmtId="0" fontId="24" fillId="0" borderId="15" xfId="4" applyFont="1" applyFill="1" applyBorder="1" applyAlignment="1">
      <alignment horizontal="left" vertical="top"/>
    </xf>
    <xf numFmtId="0" fontId="5" fillId="17" borderId="16" xfId="0" applyFont="1" applyFill="1" applyBorder="1" applyAlignment="1">
      <alignment horizontal="right" vertical="top" wrapText="1"/>
    </xf>
    <xf numFmtId="0" fontId="1" fillId="20" borderId="16" xfId="0" applyFont="1" applyFill="1" applyBorder="1" applyAlignment="1">
      <alignment horizontal="right" vertical="top" wrapText="1"/>
    </xf>
    <xf numFmtId="0" fontId="1" fillId="20" borderId="16" xfId="0" applyFont="1" applyFill="1" applyBorder="1" applyAlignment="1">
      <alignment horizontal="center" vertical="top" wrapText="1"/>
    </xf>
    <xf numFmtId="0" fontId="1" fillId="20" borderId="49" xfId="0" applyFont="1" applyFill="1" applyBorder="1" applyAlignment="1">
      <alignment horizontal="left" vertical="top" wrapText="1"/>
    </xf>
    <xf numFmtId="0" fontId="1" fillId="20" borderId="50" xfId="0" applyFont="1" applyFill="1" applyBorder="1" applyAlignment="1">
      <alignment horizontal="left" vertical="top" wrapText="1"/>
    </xf>
    <xf numFmtId="44" fontId="0" fillId="0" borderId="0" xfId="1" applyFont="1" applyAlignment="1">
      <alignment horizontal="center" vertical="center"/>
    </xf>
    <xf numFmtId="10" fontId="0" fillId="0" borderId="0" xfId="2" applyNumberFormat="1" applyFont="1"/>
    <xf numFmtId="10" fontId="0" fillId="0" borderId="0" xfId="0" applyNumberFormat="1"/>
    <xf numFmtId="9" fontId="5" fillId="17" borderId="16" xfId="2" applyFont="1" applyFill="1" applyBorder="1" applyAlignment="1">
      <alignment horizontal="right" vertical="top" wrapText="1"/>
    </xf>
    <xf numFmtId="10" fontId="5" fillId="17" borderId="16" xfId="2" applyNumberFormat="1" applyFont="1" applyFill="1" applyBorder="1" applyAlignment="1">
      <alignment horizontal="right" vertical="top" wrapText="1"/>
    </xf>
    <xf numFmtId="44" fontId="5" fillId="17" borderId="16" xfId="0" applyNumberFormat="1" applyFont="1" applyFill="1" applyBorder="1" applyAlignment="1">
      <alignment horizontal="right" vertical="top" wrapText="1"/>
    </xf>
    <xf numFmtId="9" fontId="5" fillId="17" borderId="16" xfId="2" applyNumberFormat="1" applyFont="1" applyFill="1" applyBorder="1" applyAlignment="1">
      <alignment horizontal="right" vertical="top" wrapText="1"/>
    </xf>
    <xf numFmtId="10" fontId="28" fillId="24" borderId="0" xfId="2" applyNumberFormat="1" applyFont="1" applyFill="1" applyAlignment="1">
      <alignment horizontal="center" vertical="center"/>
    </xf>
    <xf numFmtId="44" fontId="25" fillId="17" borderId="16" xfId="1" applyFont="1" applyFill="1" applyBorder="1" applyAlignment="1">
      <alignment horizontal="center" vertical="center" wrapText="1"/>
    </xf>
    <xf numFmtId="0" fontId="8" fillId="20" borderId="34" xfId="0" applyFont="1" applyFill="1" applyBorder="1" applyAlignment="1">
      <alignment vertical="top" wrapText="1"/>
    </xf>
    <xf numFmtId="0" fontId="0" fillId="0" borderId="34" xfId="0" applyBorder="1"/>
    <xf numFmtId="0" fontId="8" fillId="20" borderId="34" xfId="0" applyFont="1" applyFill="1" applyBorder="1" applyAlignment="1">
      <alignment horizontal="left" vertical="top" wrapText="1"/>
    </xf>
    <xf numFmtId="0" fontId="8" fillId="20" borderId="34" xfId="0" applyFont="1" applyFill="1" applyBorder="1" applyAlignment="1">
      <alignment horizontal="right" vertical="top" wrapText="1"/>
    </xf>
    <xf numFmtId="44" fontId="27" fillId="20" borderId="34" xfId="0" applyNumberFormat="1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horizontal="right" vertical="top" wrapText="1"/>
    </xf>
    <xf numFmtId="0" fontId="8" fillId="20" borderId="16" xfId="0" applyFont="1" applyFill="1" applyBorder="1" applyAlignment="1">
      <alignment horizontal="center" vertical="center" wrapText="1"/>
    </xf>
    <xf numFmtId="44" fontId="8" fillId="20" borderId="16" xfId="0" applyNumberFormat="1" applyFont="1" applyFill="1" applyBorder="1" applyAlignment="1">
      <alignment horizontal="center" vertical="center" wrapText="1"/>
    </xf>
    <xf numFmtId="44" fontId="8" fillId="20" borderId="16" xfId="0" applyNumberFormat="1" applyFont="1" applyFill="1" applyBorder="1" applyAlignment="1">
      <alignment horizontal="left" vertical="top" wrapText="1"/>
    </xf>
    <xf numFmtId="44" fontId="8" fillId="20" borderId="16" xfId="0" applyNumberFormat="1" applyFont="1" applyFill="1" applyBorder="1" applyAlignment="1">
      <alignment horizontal="right" vertical="top" wrapText="1"/>
    </xf>
    <xf numFmtId="10" fontId="8" fillId="20" borderId="16" xfId="2" applyNumberFormat="1" applyFont="1" applyFill="1" applyBorder="1" applyAlignment="1">
      <alignment horizontal="center" vertical="center" wrapText="1"/>
    </xf>
    <xf numFmtId="0" fontId="16" fillId="16" borderId="0" xfId="0" applyFont="1" applyFill="1" applyAlignment="1">
      <alignment horizontal="center" vertical="top" wrapText="1"/>
    </xf>
    <xf numFmtId="0" fontId="0" fillId="0" borderId="0" xfId="0"/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3" fillId="13" borderId="0" xfId="0" applyFont="1" applyFill="1" applyAlignment="1">
      <alignment horizontal="right" vertical="top" wrapText="1"/>
    </xf>
    <xf numFmtId="0" fontId="11" fillId="11" borderId="0" xfId="0" applyFont="1" applyFill="1" applyAlignment="1">
      <alignment horizontal="left" vertical="top" wrapText="1"/>
    </xf>
    <xf numFmtId="4" fontId="14" fillId="14" borderId="0" xfId="0" applyNumberFormat="1" applyFont="1" applyFill="1" applyAlignment="1">
      <alignment horizontal="right" vertical="top" wrapText="1"/>
    </xf>
    <xf numFmtId="0" fontId="5" fillId="6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1" fillId="20" borderId="7" xfId="0" applyFont="1" applyFill="1" applyBorder="1" applyAlignment="1">
      <alignment horizontal="right" vertical="top" wrapText="1"/>
    </xf>
    <xf numFmtId="0" fontId="1" fillId="20" borderId="0" xfId="0" applyFont="1" applyFill="1" applyAlignment="1">
      <alignment horizontal="left" vertical="top" wrapText="1"/>
    </xf>
    <xf numFmtId="0" fontId="8" fillId="20" borderId="0" xfId="0" applyFont="1" applyFill="1" applyAlignment="1">
      <alignment horizontal="left" vertical="top" wrapText="1"/>
    </xf>
    <xf numFmtId="0" fontId="1" fillId="20" borderId="0" xfId="0" applyFont="1" applyFill="1" applyAlignment="1">
      <alignment horizontal="center" wrapText="1"/>
    </xf>
    <xf numFmtId="0" fontId="1" fillId="20" borderId="7" xfId="0" applyFont="1" applyFill="1" applyBorder="1" applyAlignment="1">
      <alignment horizontal="left" vertical="top" wrapText="1"/>
    </xf>
    <xf numFmtId="0" fontId="1" fillId="20" borderId="7" xfId="0" applyFont="1" applyFill="1" applyBorder="1" applyAlignment="1">
      <alignment horizontal="center" vertical="top" wrapText="1"/>
    </xf>
    <xf numFmtId="0" fontId="8" fillId="20" borderId="0" xfId="0" applyFont="1" applyFill="1" applyAlignment="1">
      <alignment horizontal="right" vertical="top" wrapText="1"/>
    </xf>
    <xf numFmtId="4" fontId="8" fillId="20" borderId="0" xfId="0" applyNumberFormat="1" applyFont="1" applyFill="1" applyAlignment="1">
      <alignment horizontal="right" vertical="top" wrapText="1"/>
    </xf>
    <xf numFmtId="0" fontId="10" fillId="20" borderId="0" xfId="0" applyFont="1" applyFill="1" applyAlignment="1">
      <alignment horizontal="center" vertical="top" wrapText="1"/>
    </xf>
    <xf numFmtId="0" fontId="10" fillId="10" borderId="7" xfId="0" applyFont="1" applyFill="1" applyBorder="1" applyAlignment="1">
      <alignment horizontal="left" vertical="top" wrapText="1"/>
    </xf>
    <xf numFmtId="0" fontId="10" fillId="20" borderId="0" xfId="0" applyFont="1" applyFill="1" applyAlignment="1">
      <alignment horizontal="right" vertical="top" wrapText="1"/>
    </xf>
    <xf numFmtId="0" fontId="9" fillId="18" borderId="7" xfId="0" applyFont="1" applyFill="1" applyBorder="1" applyAlignment="1">
      <alignment horizontal="left" vertical="top" wrapText="1"/>
    </xf>
    <xf numFmtId="0" fontId="10" fillId="9" borderId="7" xfId="0" applyFont="1" applyFill="1" applyBorder="1" applyAlignment="1">
      <alignment horizontal="left" vertical="top" wrapText="1"/>
    </xf>
    <xf numFmtId="0" fontId="5" fillId="17" borderId="43" xfId="0" applyFont="1" applyFill="1" applyBorder="1" applyAlignment="1">
      <alignment horizontal="center" vertical="center" wrapText="1"/>
    </xf>
    <xf numFmtId="0" fontId="5" fillId="17" borderId="46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horizontal="center" vertical="center" wrapText="1"/>
    </xf>
    <xf numFmtId="0" fontId="8" fillId="20" borderId="47" xfId="0" applyFont="1" applyFill="1" applyBorder="1" applyAlignment="1">
      <alignment horizontal="right" vertical="center" wrapText="1"/>
    </xf>
    <xf numFmtId="0" fontId="8" fillId="20" borderId="48" xfId="0" applyFont="1" applyFill="1" applyBorder="1" applyAlignment="1">
      <alignment horizontal="right" vertical="center" wrapText="1"/>
    </xf>
    <xf numFmtId="0" fontId="8" fillId="20" borderId="16" xfId="0" applyFont="1" applyFill="1" applyBorder="1" applyAlignment="1">
      <alignment horizontal="right" vertical="center" wrapText="1"/>
    </xf>
    <xf numFmtId="0" fontId="19" fillId="0" borderId="32" xfId="3" applyBorder="1" applyAlignment="1">
      <alignment horizontal="center" vertical="center"/>
    </xf>
    <xf numFmtId="0" fontId="19" fillId="0" borderId="41" xfId="3" applyBorder="1" applyAlignment="1">
      <alignment horizontal="center" vertical="center"/>
    </xf>
    <xf numFmtId="0" fontId="19" fillId="0" borderId="33" xfId="3" applyBorder="1" applyAlignment="1">
      <alignment horizontal="left" vertical="center" wrapText="1"/>
    </xf>
    <xf numFmtId="0" fontId="19" fillId="0" borderId="34" xfId="3" applyBorder="1" applyAlignment="1">
      <alignment horizontal="left" vertical="center" wrapText="1"/>
    </xf>
    <xf numFmtId="0" fontId="19" fillId="0" borderId="35" xfId="3" applyBorder="1" applyAlignment="1">
      <alignment horizontal="left" vertical="center" wrapText="1"/>
    </xf>
    <xf numFmtId="0" fontId="19" fillId="0" borderId="45" xfId="3" applyBorder="1" applyAlignment="1">
      <alignment horizontal="left" vertical="center" wrapText="1"/>
    </xf>
    <xf numFmtId="0" fontId="19" fillId="0" borderId="9" xfId="3" applyBorder="1" applyAlignment="1">
      <alignment horizontal="left" vertical="center" wrapText="1"/>
    </xf>
    <xf numFmtId="0" fontId="19" fillId="0" borderId="22" xfId="3" applyBorder="1" applyAlignment="1">
      <alignment horizontal="left" vertical="center" wrapText="1"/>
    </xf>
    <xf numFmtId="0" fontId="19" fillId="0" borderId="16" xfId="3" applyBorder="1" applyAlignment="1">
      <alignment horizontal="center"/>
    </xf>
    <xf numFmtId="0" fontId="20" fillId="0" borderId="17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18" xfId="3" applyFont="1" applyBorder="1" applyAlignment="1">
      <alignment horizontal="center" vertical="center" wrapText="1"/>
    </xf>
    <xf numFmtId="0" fontId="20" fillId="0" borderId="19" xfId="3" applyFont="1" applyBorder="1" applyAlignment="1">
      <alignment horizontal="center" vertical="center" wrapText="1"/>
    </xf>
    <xf numFmtId="0" fontId="20" fillId="0" borderId="20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0" fontId="19" fillId="0" borderId="8" xfId="3" applyBorder="1" applyAlignment="1">
      <alignment horizontal="center"/>
    </xf>
    <xf numFmtId="0" fontId="19" fillId="0" borderId="9" xfId="3" applyBorder="1" applyAlignment="1">
      <alignment horizontal="center"/>
    </xf>
    <xf numFmtId="0" fontId="19" fillId="0" borderId="22" xfId="3" applyBorder="1" applyAlignment="1">
      <alignment horizontal="center"/>
    </xf>
    <xf numFmtId="0" fontId="19" fillId="0" borderId="11" xfId="3" applyBorder="1" applyAlignment="1">
      <alignment horizontal="center"/>
    </xf>
    <xf numFmtId="0" fontId="19" fillId="0" borderId="0" xfId="3" applyBorder="1" applyAlignment="1">
      <alignment horizontal="center"/>
    </xf>
    <xf numFmtId="0" fontId="19" fillId="0" borderId="18" xfId="3" applyBorder="1" applyAlignment="1">
      <alignment horizontal="center"/>
    </xf>
    <xf numFmtId="0" fontId="20" fillId="0" borderId="23" xfId="3" applyFont="1" applyBorder="1" applyAlignment="1">
      <alignment horizontal="center"/>
    </xf>
    <xf numFmtId="0" fontId="20" fillId="0" borderId="24" xfId="3" applyFont="1" applyBorder="1" applyAlignment="1">
      <alignment horizontal="center"/>
    </xf>
    <xf numFmtId="0" fontId="20" fillId="0" borderId="25" xfId="3" applyFont="1" applyBorder="1" applyAlignment="1">
      <alignment horizontal="center"/>
    </xf>
    <xf numFmtId="0" fontId="19" fillId="0" borderId="26" xfId="3" applyBorder="1" applyAlignment="1">
      <alignment horizontal="left" vertical="center" wrapText="1"/>
    </xf>
    <xf numFmtId="0" fontId="19" fillId="0" borderId="27" xfId="3" applyBorder="1" applyAlignment="1">
      <alignment horizontal="left" vertical="center" wrapText="1"/>
    </xf>
    <xf numFmtId="0" fontId="19" fillId="0" borderId="28" xfId="3" applyBorder="1" applyAlignment="1">
      <alignment horizontal="left" vertical="center" wrapText="1"/>
    </xf>
    <xf numFmtId="0" fontId="24" fillId="0" borderId="43" xfId="4" applyFont="1" applyFill="1" applyBorder="1" applyAlignment="1">
      <alignment horizontal="center" vertical="top"/>
    </xf>
    <xf numFmtId="0" fontId="24" fillId="0" borderId="16" xfId="4" applyFont="1" applyFill="1" applyBorder="1" applyAlignment="1">
      <alignment horizontal="center" vertical="top"/>
    </xf>
    <xf numFmtId="0" fontId="25" fillId="0" borderId="16" xfId="4" applyFont="1" applyFill="1" applyBorder="1" applyAlignment="1">
      <alignment horizontal="center" vertical="center" wrapText="1"/>
    </xf>
    <xf numFmtId="0" fontId="25" fillId="0" borderId="16" xfId="4" applyFont="1" applyFill="1" applyBorder="1" applyAlignment="1">
      <alignment horizontal="center" vertical="center"/>
    </xf>
    <xf numFmtId="0" fontId="25" fillId="0" borderId="16" xfId="4" applyFont="1" applyFill="1" applyBorder="1" applyAlignment="1">
      <alignment horizontal="center" vertical="top"/>
    </xf>
    <xf numFmtId="0" fontId="25" fillId="0" borderId="43" xfId="4" applyFont="1" applyFill="1" applyBorder="1" applyAlignment="1">
      <alignment horizontal="center" vertical="center"/>
    </xf>
    <xf numFmtId="0" fontId="25" fillId="0" borderId="46" xfId="4" applyFont="1" applyFill="1" applyBorder="1" applyAlignment="1">
      <alignment horizontal="center" vertical="center"/>
    </xf>
    <xf numFmtId="0" fontId="24" fillId="22" borderId="16" xfId="4" applyFont="1" applyFill="1" applyBorder="1" applyAlignment="1">
      <alignment horizontal="center" vertical="top"/>
    </xf>
    <xf numFmtId="0" fontId="26" fillId="22" borderId="47" xfId="4" applyFont="1" applyFill="1" applyBorder="1" applyAlignment="1">
      <alignment horizontal="center" vertical="center" wrapText="1"/>
    </xf>
    <xf numFmtId="0" fontId="26" fillId="22" borderId="48" xfId="4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2 5" xfId="3"/>
    <cellStyle name="Normal 3" xfId="4"/>
    <cellStyle name="Porcentagem" xfId="2" builtinId="5"/>
    <cellStyle name="Porcentagem 2" xf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2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100485</xdr:colOff>
      <xdr:row>0</xdr:row>
      <xdr:rowOff>99580</xdr:rowOff>
    </xdr:from>
    <xdr:to>
      <xdr:col>11</xdr:col>
      <xdr:colOff>27214</xdr:colOff>
      <xdr:row>5</xdr:row>
      <xdr:rowOff>132773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5565417-0D76-475B-9CC6-3E879DD840CA}"/>
            </a:ext>
          </a:extLst>
        </xdr:cNvPr>
        <xdr:cNvGrpSpPr/>
      </xdr:nvGrpSpPr>
      <xdr:grpSpPr>
        <a:xfrm>
          <a:off x="100485" y="99580"/>
          <a:ext cx="14363908" cy="917657"/>
          <a:chOff x="852218" y="2094084"/>
          <a:chExt cx="16826632" cy="4330280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1D59047-C4E2-4E42-A7B1-EFC84099F216}"/>
              </a:ext>
            </a:extLst>
          </xdr:cNvPr>
          <xdr:cNvSpPr/>
        </xdr:nvSpPr>
        <xdr:spPr>
          <a:xfrm rot="10800000" flipV="1">
            <a:off x="852218" y="2735262"/>
            <a:ext cx="16826632" cy="368910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A8F541B3-1A10-4D33-8357-E04479D074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5460" y="2094084"/>
            <a:ext cx="2010661" cy="4150152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</xdr:grpSp>
    <xdr:clientData/>
  </xdr:twoCellAnchor>
  <xdr:twoCellAnchor>
    <xdr:from>
      <xdr:col>3</xdr:col>
      <xdr:colOff>3088821</xdr:colOff>
      <xdr:row>24</xdr:row>
      <xdr:rowOff>54429</xdr:rowOff>
    </xdr:from>
    <xdr:to>
      <xdr:col>7</xdr:col>
      <xdr:colOff>581601</xdr:colOff>
      <xdr:row>38</xdr:row>
      <xdr:rowOff>6804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4612821" y="7511143"/>
          <a:ext cx="5493780" cy="2428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108856</xdr:colOff>
      <xdr:row>26</xdr:row>
      <xdr:rowOff>68036</xdr:rowOff>
    </xdr:from>
    <xdr:to>
      <xdr:col>5</xdr:col>
      <xdr:colOff>281250</xdr:colOff>
      <xdr:row>29</xdr:row>
      <xdr:rowOff>124722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856" y="7878536"/>
          <a:ext cx="2458394" cy="587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100485</xdr:colOff>
      <xdr:row>0</xdr:row>
      <xdr:rowOff>99580</xdr:rowOff>
    </xdr:from>
    <xdr:to>
      <xdr:col>14</xdr:col>
      <xdr:colOff>40821</xdr:colOff>
      <xdr:row>5</xdr:row>
      <xdr:rowOff>132773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5565417-0D76-475B-9CC6-3E879DD840CA}"/>
            </a:ext>
          </a:extLst>
        </xdr:cNvPr>
        <xdr:cNvGrpSpPr/>
      </xdr:nvGrpSpPr>
      <xdr:grpSpPr>
        <a:xfrm>
          <a:off x="100485" y="99580"/>
          <a:ext cx="14259586" cy="906318"/>
          <a:chOff x="852218" y="2094084"/>
          <a:chExt cx="13722028" cy="4330280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1D59047-C4E2-4E42-A7B1-EFC84099F216}"/>
              </a:ext>
            </a:extLst>
          </xdr:cNvPr>
          <xdr:cNvSpPr/>
        </xdr:nvSpPr>
        <xdr:spPr>
          <a:xfrm rot="10800000" flipV="1">
            <a:off x="852218" y="2735261"/>
            <a:ext cx="13722028" cy="3689103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A8F541B3-1A10-4D33-8357-E04479D074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5461" y="2094084"/>
            <a:ext cx="1561271" cy="4150154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</xdr:grpSp>
    <xdr:clientData/>
  </xdr:twoCellAnchor>
  <xdr:twoCellAnchor>
    <xdr:from>
      <xdr:col>3</xdr:col>
      <xdr:colOff>2301875</xdr:colOff>
      <xdr:row>86</xdr:row>
      <xdr:rowOff>79375</xdr:rowOff>
    </xdr:from>
    <xdr:to>
      <xdr:col>8</xdr:col>
      <xdr:colOff>556655</xdr:colOff>
      <xdr:row>100</xdr:row>
      <xdr:rowOff>63500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4587875" y="35988625"/>
          <a:ext cx="5493780" cy="2428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3937000</xdr:colOff>
      <xdr:row>88</xdr:row>
      <xdr:rowOff>95250</xdr:rowOff>
    </xdr:from>
    <xdr:to>
      <xdr:col>6</xdr:col>
      <xdr:colOff>680394</xdr:colOff>
      <xdr:row>91</xdr:row>
      <xdr:rowOff>158740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0" y="36353750"/>
          <a:ext cx="2458394" cy="587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84611</xdr:colOff>
      <xdr:row>0</xdr:row>
      <xdr:rowOff>133597</xdr:rowOff>
    </xdr:from>
    <xdr:to>
      <xdr:col>9</xdr:col>
      <xdr:colOff>1006928</xdr:colOff>
      <xdr:row>6</xdr:row>
      <xdr:rowOff>7427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5565417-0D76-475B-9CC6-3E879DD840CA}"/>
            </a:ext>
          </a:extLst>
        </xdr:cNvPr>
        <xdr:cNvGrpSpPr/>
      </xdr:nvGrpSpPr>
      <xdr:grpSpPr>
        <a:xfrm>
          <a:off x="84611" y="133597"/>
          <a:ext cx="12765067" cy="921580"/>
          <a:chOff x="834175" y="2245983"/>
          <a:chExt cx="12218964" cy="4406302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1D59047-C4E2-4E42-A7B1-EFC84099F216}"/>
              </a:ext>
            </a:extLst>
          </xdr:cNvPr>
          <xdr:cNvSpPr/>
        </xdr:nvSpPr>
        <xdr:spPr>
          <a:xfrm rot="10800000" flipV="1">
            <a:off x="834175" y="2593955"/>
            <a:ext cx="12218964" cy="40583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A8F541B3-1A10-4D33-8357-E04479D074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9594" y="2245983"/>
            <a:ext cx="1561271" cy="4150156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</xdr:grpSp>
    <xdr:clientData/>
  </xdr:twoCellAnchor>
  <xdr:twoCellAnchor>
    <xdr:from>
      <xdr:col>3</xdr:col>
      <xdr:colOff>1492250</xdr:colOff>
      <xdr:row>1416</xdr:row>
      <xdr:rowOff>63500</xdr:rowOff>
    </xdr:from>
    <xdr:to>
      <xdr:col>6</xdr:col>
      <xdr:colOff>350280</xdr:colOff>
      <xdr:row>1430</xdr:row>
      <xdr:rowOff>47625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3937000" y="422910000"/>
          <a:ext cx="5493780" cy="2428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3302000</xdr:colOff>
      <xdr:row>1418</xdr:row>
      <xdr:rowOff>12092</xdr:rowOff>
    </xdr:from>
    <xdr:to>
      <xdr:col>4</xdr:col>
      <xdr:colOff>714375</xdr:colOff>
      <xdr:row>1422</xdr:row>
      <xdr:rowOff>95240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6750" y="423207842"/>
          <a:ext cx="1984375" cy="78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68733</xdr:colOff>
      <xdr:row>0</xdr:row>
      <xdr:rowOff>104482</xdr:rowOff>
    </xdr:from>
    <xdr:to>
      <xdr:col>14</xdr:col>
      <xdr:colOff>883228</xdr:colOff>
      <xdr:row>6</xdr:row>
      <xdr:rowOff>121227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5565417-0D76-475B-9CC6-3E879DD840CA}"/>
            </a:ext>
          </a:extLst>
        </xdr:cNvPr>
        <xdr:cNvGrpSpPr/>
      </xdr:nvGrpSpPr>
      <xdr:grpSpPr>
        <a:xfrm>
          <a:off x="68733" y="104482"/>
          <a:ext cx="18461722" cy="1055836"/>
          <a:chOff x="818979" y="2431863"/>
          <a:chExt cx="12242145" cy="504261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1D59047-C4E2-4E42-A7B1-EFC84099F216}"/>
              </a:ext>
            </a:extLst>
          </xdr:cNvPr>
          <xdr:cNvSpPr/>
        </xdr:nvSpPr>
        <xdr:spPr>
          <a:xfrm rot="10800000" flipV="1">
            <a:off x="818979" y="2431863"/>
            <a:ext cx="12242145" cy="50426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A8F541B3-1A10-4D33-8357-E04479D074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626" y="2494112"/>
            <a:ext cx="1561271" cy="4150158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</xdr:grpSp>
    <xdr:clientData/>
  </xdr:twoCellAnchor>
  <xdr:twoCellAnchor>
    <xdr:from>
      <xdr:col>3</xdr:col>
      <xdr:colOff>519546</xdr:colOff>
      <xdr:row>198</xdr:row>
      <xdr:rowOff>51955</xdr:rowOff>
    </xdr:from>
    <xdr:to>
      <xdr:col>8</xdr:col>
      <xdr:colOff>384917</xdr:colOff>
      <xdr:row>212</xdr:row>
      <xdr:rowOff>56284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6615546" y="70658182"/>
          <a:ext cx="5493780" cy="2428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415637</xdr:colOff>
      <xdr:row>200</xdr:row>
      <xdr:rowOff>17318</xdr:rowOff>
    </xdr:from>
    <xdr:to>
      <xdr:col>6</xdr:col>
      <xdr:colOff>650876</xdr:colOff>
      <xdr:row>204</xdr:row>
      <xdr:rowOff>106239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6637" y="70969909"/>
          <a:ext cx="1984375" cy="78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68732</xdr:colOff>
      <xdr:row>0</xdr:row>
      <xdr:rowOff>104482</xdr:rowOff>
    </xdr:from>
    <xdr:to>
      <xdr:col>9</xdr:col>
      <xdr:colOff>1016000</xdr:colOff>
      <xdr:row>6</xdr:row>
      <xdr:rowOff>121227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5565417-0D76-475B-9CC6-3E879DD840CA}"/>
            </a:ext>
          </a:extLst>
        </xdr:cNvPr>
        <xdr:cNvGrpSpPr/>
      </xdr:nvGrpSpPr>
      <xdr:grpSpPr>
        <a:xfrm>
          <a:off x="68732" y="104482"/>
          <a:ext cx="13139268" cy="1064495"/>
          <a:chOff x="818978" y="2431863"/>
          <a:chExt cx="9141347" cy="504261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1D59047-C4E2-4E42-A7B1-EFC84099F216}"/>
              </a:ext>
            </a:extLst>
          </xdr:cNvPr>
          <xdr:cNvSpPr/>
        </xdr:nvSpPr>
        <xdr:spPr>
          <a:xfrm rot="10800000" flipV="1">
            <a:off x="818978" y="2431863"/>
            <a:ext cx="9141347" cy="50426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A8F541B3-1A10-4D33-8357-E04479D074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6626" y="2494112"/>
            <a:ext cx="1561271" cy="4150158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</xdr:grpSp>
    <xdr:clientData/>
  </xdr:twoCellAnchor>
  <xdr:twoCellAnchor>
    <xdr:from>
      <xdr:col>2</xdr:col>
      <xdr:colOff>2571750</xdr:colOff>
      <xdr:row>81</xdr:row>
      <xdr:rowOff>63500</xdr:rowOff>
    </xdr:from>
    <xdr:to>
      <xdr:col>5</xdr:col>
      <xdr:colOff>445530</xdr:colOff>
      <xdr:row>95</xdr:row>
      <xdr:rowOff>47625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4095750" y="34385250"/>
          <a:ext cx="5493780" cy="2428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4397375</xdr:colOff>
      <xdr:row>83</xdr:row>
      <xdr:rowOff>15875</xdr:rowOff>
    </xdr:from>
    <xdr:to>
      <xdr:col>3</xdr:col>
      <xdr:colOff>1809750</xdr:colOff>
      <xdr:row>87</xdr:row>
      <xdr:rowOff>99023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1375" y="34686875"/>
          <a:ext cx="1984375" cy="781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84611</xdr:colOff>
      <xdr:row>0</xdr:row>
      <xdr:rowOff>133597</xdr:rowOff>
    </xdr:from>
    <xdr:to>
      <xdr:col>10</xdr:col>
      <xdr:colOff>1365250</xdr:colOff>
      <xdr:row>6</xdr:row>
      <xdr:rowOff>7427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D5565417-0D76-475B-9CC6-3E879DD840CA}"/>
            </a:ext>
          </a:extLst>
        </xdr:cNvPr>
        <xdr:cNvGrpSpPr/>
      </xdr:nvGrpSpPr>
      <xdr:grpSpPr>
        <a:xfrm>
          <a:off x="84611" y="133597"/>
          <a:ext cx="17486746" cy="935187"/>
          <a:chOff x="834175" y="2245983"/>
          <a:chExt cx="12607350" cy="4406302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A1D59047-C4E2-4E42-A7B1-EFC84099F216}"/>
              </a:ext>
            </a:extLst>
          </xdr:cNvPr>
          <xdr:cNvSpPr/>
        </xdr:nvSpPr>
        <xdr:spPr>
          <a:xfrm rot="10800000" flipV="1">
            <a:off x="834175" y="2593953"/>
            <a:ext cx="12607350" cy="40583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A8F541B3-1A10-4D33-8357-E04479D0744E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-50000"/>
                    </a14:imgEffect>
                    <a14:imgEffect>
                      <a14:brightnessContrast bright="40000"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9594" y="2245983"/>
            <a:ext cx="1561271" cy="4150156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</xdr:grpSp>
    <xdr:clientData/>
  </xdr:twoCellAnchor>
  <xdr:twoCellAnchor>
    <xdr:from>
      <xdr:col>2</xdr:col>
      <xdr:colOff>129886</xdr:colOff>
      <xdr:row>30</xdr:row>
      <xdr:rowOff>116898</xdr:rowOff>
    </xdr:from>
    <xdr:to>
      <xdr:col>6</xdr:col>
      <xdr:colOff>941984</xdr:colOff>
      <xdr:row>40</xdr:row>
      <xdr:rowOff>85148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6225886" y="9763125"/>
          <a:ext cx="5765098" cy="24101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4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4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4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802409</xdr:colOff>
      <xdr:row>30</xdr:row>
      <xdr:rowOff>418523</xdr:rowOff>
    </xdr:from>
    <xdr:to>
      <xdr:col>5</xdr:col>
      <xdr:colOff>393989</xdr:colOff>
      <xdr:row>32</xdr:row>
      <xdr:rowOff>136546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5318" y="10064750"/>
          <a:ext cx="1981489" cy="774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19050</xdr:rowOff>
    </xdr:from>
    <xdr:to>
      <xdr:col>10</xdr:col>
      <xdr:colOff>466725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572000" y="1676400"/>
          <a:ext cx="351472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9</xdr:row>
      <xdr:rowOff>38100</xdr:rowOff>
    </xdr:from>
    <xdr:to>
      <xdr:col>10</xdr:col>
      <xdr:colOff>457200</xdr:colOff>
      <xdr:row>16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2667000"/>
          <a:ext cx="34956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4</xdr:col>
      <xdr:colOff>783771</xdr:colOff>
      <xdr:row>18</xdr:row>
      <xdr:rowOff>152400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86025"/>
          <a:ext cx="3831771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</xdr:row>
      <xdr:rowOff>9525</xdr:rowOff>
    </xdr:from>
    <xdr:to>
      <xdr:col>4</xdr:col>
      <xdr:colOff>774246</xdr:colOff>
      <xdr:row>8</xdr:row>
      <xdr:rowOff>0</xdr:rowOff>
    </xdr:to>
    <xdr:pic>
      <xdr:nvPicPr>
        <xdr:cNvPr id="5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666875"/>
          <a:ext cx="3812721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161925</xdr:colOff>
      <xdr:row>5</xdr:row>
      <xdr:rowOff>0</xdr:rowOff>
    </xdr:from>
    <xdr:to>
      <xdr:col>10</xdr:col>
      <xdr:colOff>295275</xdr:colOff>
      <xdr:row>7</xdr:row>
      <xdr:rowOff>0</xdr:rowOff>
    </xdr:to>
    <xdr:pic>
      <xdr:nvPicPr>
        <xdr:cNvPr id="6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1981200"/>
          <a:ext cx="31813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122464</xdr:colOff>
      <xdr:row>0</xdr:row>
      <xdr:rowOff>149679</xdr:rowOff>
    </xdr:from>
    <xdr:to>
      <xdr:col>10</xdr:col>
      <xdr:colOff>476250</xdr:colOff>
      <xdr:row>1</xdr:row>
      <xdr:rowOff>1361</xdr:rowOff>
    </xdr:to>
    <xdr:grpSp>
      <xdr:nvGrpSpPr>
        <xdr:cNvPr id="7" name="Grupo 3"/>
        <xdr:cNvGrpSpPr>
          <a:grpSpLocks/>
        </xdr:cNvGrpSpPr>
      </xdr:nvGrpSpPr>
      <xdr:grpSpPr bwMode="auto">
        <a:xfrm>
          <a:off x="122464" y="149679"/>
          <a:ext cx="7940168" cy="1173976"/>
          <a:chOff x="766746" y="628946"/>
          <a:chExt cx="6336248" cy="1344305"/>
        </a:xfrm>
      </xdr:grpSpPr>
      <xdr:pic>
        <xdr:nvPicPr>
          <xdr:cNvPr id="8" name="Imagem 7">
            <a:extLst>
              <a:ext uri="{FF2B5EF4-FFF2-40B4-BE49-F238E27FC236}">
                <a16:creationId xmlns:a16="http://schemas.microsoft.com/office/drawing/2014/main" id="{CDD8F6DB-2D47-4703-9DB7-5F2F03FA5D6F}"/>
              </a:ext>
            </a:extLst>
          </xdr:cNvPr>
          <xdr:cNvPicPr/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65004" y="827235"/>
            <a:ext cx="1905609" cy="786910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50918DBE-2A21-4D33-9D85-75DA013BE28D}"/>
              </a:ext>
            </a:extLst>
          </xdr:cNvPr>
          <xdr:cNvSpPr/>
        </xdr:nvSpPr>
        <xdr:spPr>
          <a:xfrm rot="10800000" flipV="1">
            <a:off x="766746" y="628946"/>
            <a:ext cx="6336248" cy="13443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  <a:p>
            <a:pPr algn="r"/>
            <a:endPara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666749</xdr:colOff>
      <xdr:row>27</xdr:row>
      <xdr:rowOff>163285</xdr:rowOff>
    </xdr:from>
    <xdr:to>
      <xdr:col>8</xdr:col>
      <xdr:colOff>0</xdr:colOff>
      <xdr:row>65535</xdr:row>
      <xdr:rowOff>95250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2238374" y="8478610"/>
          <a:ext cx="4162426" cy="1713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----------------------------------------------------------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20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2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20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42021</xdr:colOff>
      <xdr:row>27</xdr:row>
      <xdr:rowOff>304720</xdr:rowOff>
    </xdr:from>
    <xdr:to>
      <xdr:col>6</xdr:col>
      <xdr:colOff>313765</xdr:colOff>
      <xdr:row>27</xdr:row>
      <xdr:rowOff>840857</xdr:rowOff>
    </xdr:to>
    <xdr:pic>
      <xdr:nvPicPr>
        <xdr:cNvPr id="11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5697" y="8529838"/>
          <a:ext cx="2243980" cy="536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1546411</xdr:colOff>
      <xdr:row>0</xdr:row>
      <xdr:rowOff>1119469</xdr:rowOff>
    </xdr:to>
    <xdr:grpSp>
      <xdr:nvGrpSpPr>
        <xdr:cNvPr id="2" name="Grupo 3">
          <a:extLst>
            <a:ext uri="{FF2B5EF4-FFF2-40B4-BE49-F238E27FC236}">
              <a16:creationId xmlns:a16="http://schemas.microsoft.com/office/drawing/2014/main" id="{2AB867CC-473E-4349-BF8F-AE243BB70B2B}"/>
            </a:ext>
          </a:extLst>
        </xdr:cNvPr>
        <xdr:cNvGrpSpPr/>
      </xdr:nvGrpSpPr>
      <xdr:grpSpPr>
        <a:xfrm>
          <a:off x="0" y="1"/>
          <a:ext cx="9054352" cy="1119468"/>
          <a:chOff x="777921" y="457199"/>
          <a:chExt cx="6513589" cy="1344305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463F646-9E4D-4ED8-98AA-F45825D9671F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00401" y="733879"/>
            <a:ext cx="1690884" cy="791291"/>
          </a:xfrm>
          <a:prstGeom prst="rect">
            <a:avLst/>
          </a:prstGeom>
          <a:effectLst>
            <a:outerShdw blurRad="63500" dist="50800" dir="5400000" sx="99000" sy="99000" algn="ctr" rotWithShape="0">
              <a:srgbClr val="000000">
                <a:alpha val="68000"/>
              </a:srgbClr>
            </a:outerShdw>
          </a:effectLst>
        </xdr:spPr>
      </xdr:pic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EB292FDF-9D6A-4E8E-BF9C-63593C81B560}"/>
              </a:ext>
            </a:extLst>
          </xdr:cNvPr>
          <xdr:cNvSpPr/>
        </xdr:nvSpPr>
        <xdr:spPr>
          <a:xfrm rot="10800000" flipV="1">
            <a:off x="777921" y="457199"/>
            <a:ext cx="6513589" cy="13443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1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HAZA CONSTRUÇÕES DE EDIFÍCIOS LTDA</a:t>
            </a:r>
          </a:p>
          <a:p>
            <a:pPr algn="r"/>
            <a:r>
              <a:rPr lang="pt-BR" sz="11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CNPJ: 17.278.082/0001-33</a:t>
            </a:r>
          </a:p>
          <a:p>
            <a:pPr algn="r"/>
            <a:r>
              <a:rPr lang="pt-BR" sz="11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End: Rua Yucatã, nº 15, Sala 01 - Alvorada - Cep: 69.042-222                                  </a:t>
            </a:r>
          </a:p>
          <a:p>
            <a:pPr algn="r"/>
            <a:r>
              <a:rPr lang="pt-BR" sz="11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Fone: (092) 3238-9770</a:t>
            </a:r>
          </a:p>
          <a:p>
            <a:pPr algn="r"/>
            <a:r>
              <a:rPr lang="pt-BR" sz="11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Email: grupohaza@grupohaza.com.br</a:t>
            </a:r>
          </a:p>
        </xdr:txBody>
      </xdr:sp>
    </xdr:grpSp>
    <xdr:clientData/>
  </xdr:twoCellAnchor>
  <xdr:twoCellAnchor>
    <xdr:from>
      <xdr:col>1</xdr:col>
      <xdr:colOff>1759323</xdr:colOff>
      <xdr:row>40</xdr:row>
      <xdr:rowOff>1299883</xdr:rowOff>
    </xdr:from>
    <xdr:to>
      <xdr:col>4</xdr:col>
      <xdr:colOff>22412</xdr:colOff>
      <xdr:row>50</xdr:row>
      <xdr:rowOff>22412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D02CC76E-27DA-4A08-801C-715E2C77FB47}"/>
            </a:ext>
          </a:extLst>
        </xdr:cNvPr>
        <xdr:cNvSpPr/>
      </xdr:nvSpPr>
      <xdr:spPr bwMode="auto">
        <a:xfrm rot="10800000" flipV="1">
          <a:off x="3111873" y="11567833"/>
          <a:ext cx="3168464" cy="18276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5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Ibatiba/ES</a:t>
          </a:r>
          <a:r>
            <a: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,</a:t>
          </a:r>
          <a:r>
            <a:rPr lang="pt-BR" sz="105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12 de dezembro </a:t>
          </a:r>
          <a:r>
            <a: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de 2022.</a:t>
          </a:r>
        </a:p>
        <a:p>
          <a:pPr algn="ctr"/>
          <a:endParaRPr lang="pt-BR" sz="105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pt-BR" sz="105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endParaRPr lang="pt-BR" sz="120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-------------------------------------------------</a:t>
          </a:r>
        </a:p>
        <a:p>
          <a:pPr algn="ctr"/>
          <a:r>
            <a: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HARYSON OTACY BRITO ROMBALDI</a:t>
          </a:r>
        </a:p>
        <a:p>
          <a:pPr algn="ctr"/>
          <a:r>
            <a: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Sócio-Administrador e Responsável</a:t>
          </a:r>
          <a:r>
            <a:rPr lang="pt-BR" sz="105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Técnico</a:t>
          </a:r>
        </a:p>
        <a:p>
          <a:pPr algn="ctr"/>
          <a:r>
            <a:rPr lang="pt-BR" sz="105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CREA 89734-D/PR</a:t>
          </a:r>
          <a:r>
            <a: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pt-BR" sz="105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pt-BR" sz="105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HAZA CONSTRUÇÕES LTDA</a:t>
          </a:r>
        </a:p>
        <a:p>
          <a:pPr algn="ctr"/>
          <a:r>
            <a:rPr lang="pt-BR" sz="1050" i="1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CNPJ: 17.278.082/0001-33</a:t>
          </a:r>
        </a:p>
        <a:p>
          <a:pPr algn="ctr"/>
          <a:endParaRPr lang="pt-BR" sz="1200" i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131109</xdr:colOff>
      <xdr:row>41</xdr:row>
      <xdr:rowOff>14569</xdr:rowOff>
    </xdr:from>
    <xdr:to>
      <xdr:col>3</xdr:col>
      <xdr:colOff>1345650</xdr:colOff>
      <xdr:row>44</xdr:row>
      <xdr:rowOff>64051</xdr:rowOff>
    </xdr:to>
    <xdr:pic>
      <xdr:nvPicPr>
        <xdr:cNvPr id="6" name="Imagem 6" descr="Assinatura Haryson - Atu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1534" y="11758894"/>
          <a:ext cx="2462316" cy="5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showOutlineSymbols="0" view="pageBreakPreview" zoomScale="70" zoomScaleNormal="85" zoomScaleSheetLayoutView="70" zoomScalePageLayoutView="70" workbookViewId="0">
      <selection activeCell="K36" sqref="K36"/>
    </sheetView>
  </sheetViews>
  <sheetFormatPr defaultRowHeight="14.25" x14ac:dyDescent="0.2"/>
  <cols>
    <col min="1" max="2" width="10" bestFit="1" customWidth="1"/>
    <col min="3" max="3" width="0" hidden="1"/>
    <col min="4" max="4" width="60" bestFit="1" customWidth="1"/>
    <col min="5" max="5" width="30" bestFit="1" customWidth="1"/>
    <col min="6" max="6" width="5" bestFit="1" customWidth="1"/>
    <col min="7" max="10" width="10" bestFit="1" customWidth="1"/>
    <col min="11" max="11" width="34.5" bestFit="1" customWidth="1"/>
  </cols>
  <sheetData>
    <row r="1" spans="1:11" ht="14.25" customHeight="1" x14ac:dyDescent="0.2">
      <c r="A1" s="106" t="s">
        <v>8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1" ht="14.25" customHeight="1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1" ht="14.25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1" ht="14.25" customHeight="1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1" ht="14.25" customHeight="1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1" ht="14.25" customHeight="1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4"/>
    </row>
    <row r="7" spans="1:11" ht="15" x14ac:dyDescent="0.2">
      <c r="A7" s="1"/>
      <c r="B7" s="1"/>
      <c r="C7" s="1"/>
      <c r="D7" s="1" t="s">
        <v>0</v>
      </c>
      <c r="E7" s="1" t="s">
        <v>1</v>
      </c>
      <c r="F7" s="120" t="s">
        <v>2</v>
      </c>
      <c r="G7" s="120"/>
      <c r="H7" s="120"/>
      <c r="I7" s="120" t="s">
        <v>3</v>
      </c>
      <c r="J7" s="120"/>
      <c r="K7" s="120"/>
    </row>
    <row r="8" spans="1:11" ht="80.099999999999994" customHeight="1" x14ac:dyDescent="0.2">
      <c r="A8" s="5"/>
      <c r="B8" s="5"/>
      <c r="C8" s="5"/>
      <c r="D8" s="5" t="s">
        <v>4</v>
      </c>
      <c r="E8" s="5" t="s">
        <v>5</v>
      </c>
      <c r="F8" s="116" t="s">
        <v>6</v>
      </c>
      <c r="G8" s="116"/>
      <c r="H8" s="116"/>
      <c r="I8" s="116" t="s">
        <v>7</v>
      </c>
      <c r="J8" s="116"/>
      <c r="K8" s="116"/>
    </row>
    <row r="9" spans="1:11" ht="15" x14ac:dyDescent="0.25">
      <c r="A9" s="121" t="s">
        <v>8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11" ht="30" customHeight="1" x14ac:dyDescent="0.2">
      <c r="A10" s="119" t="s">
        <v>9</v>
      </c>
      <c r="B10" s="119"/>
      <c r="C10" s="119"/>
      <c r="D10" s="119" t="s">
        <v>10</v>
      </c>
      <c r="E10" s="119"/>
      <c r="F10" s="119"/>
      <c r="G10" s="119"/>
      <c r="H10" s="119"/>
      <c r="I10" s="119"/>
      <c r="J10" s="2" t="s">
        <v>11</v>
      </c>
      <c r="K10" s="2" t="s">
        <v>12</v>
      </c>
    </row>
    <row r="11" spans="1:11" ht="24" customHeight="1" x14ac:dyDescent="0.2">
      <c r="A11" s="118" t="s">
        <v>13</v>
      </c>
      <c r="B11" s="118"/>
      <c r="C11" s="118"/>
      <c r="D11" s="118" t="s">
        <v>14</v>
      </c>
      <c r="E11" s="118"/>
      <c r="F11" s="118"/>
      <c r="G11" s="118"/>
      <c r="H11" s="118"/>
      <c r="I11" s="118"/>
      <c r="J11" s="3">
        <v>17699.64</v>
      </c>
      <c r="K11" s="4">
        <v>5.0192635881601957E-2</v>
      </c>
    </row>
    <row r="12" spans="1:11" ht="24" customHeight="1" x14ac:dyDescent="0.2">
      <c r="A12" s="118" t="s">
        <v>15</v>
      </c>
      <c r="B12" s="118"/>
      <c r="C12" s="118"/>
      <c r="D12" s="118" t="s">
        <v>16</v>
      </c>
      <c r="E12" s="118"/>
      <c r="F12" s="118"/>
      <c r="G12" s="118"/>
      <c r="H12" s="118"/>
      <c r="I12" s="118"/>
      <c r="J12" s="3">
        <v>11252.1</v>
      </c>
      <c r="K12" s="4">
        <v>3.1908703126355867E-2</v>
      </c>
    </row>
    <row r="13" spans="1:11" ht="24" customHeight="1" x14ac:dyDescent="0.2">
      <c r="A13" s="118" t="s">
        <v>17</v>
      </c>
      <c r="B13" s="118"/>
      <c r="C13" s="118"/>
      <c r="D13" s="118" t="s">
        <v>18</v>
      </c>
      <c r="E13" s="118"/>
      <c r="F13" s="118"/>
      <c r="G13" s="118"/>
      <c r="H13" s="118"/>
      <c r="I13" s="118"/>
      <c r="J13" s="3">
        <v>27268.51</v>
      </c>
      <c r="K13" s="4">
        <v>7.7328035681167626E-2</v>
      </c>
    </row>
    <row r="14" spans="1:11" ht="24" customHeight="1" x14ac:dyDescent="0.2">
      <c r="A14" s="118" t="s">
        <v>19</v>
      </c>
      <c r="B14" s="118"/>
      <c r="C14" s="118"/>
      <c r="D14" s="118" t="s">
        <v>20</v>
      </c>
      <c r="E14" s="118"/>
      <c r="F14" s="118"/>
      <c r="G14" s="118"/>
      <c r="H14" s="118"/>
      <c r="I14" s="118"/>
      <c r="J14" s="3">
        <v>28186.23</v>
      </c>
      <c r="K14" s="4">
        <v>7.993050588967264E-2</v>
      </c>
    </row>
    <row r="15" spans="1:11" ht="24" customHeight="1" x14ac:dyDescent="0.2">
      <c r="A15" s="118" t="s">
        <v>21</v>
      </c>
      <c r="B15" s="118"/>
      <c r="C15" s="118"/>
      <c r="D15" s="118" t="s">
        <v>22</v>
      </c>
      <c r="E15" s="118"/>
      <c r="F15" s="118"/>
      <c r="G15" s="118"/>
      <c r="H15" s="118"/>
      <c r="I15" s="118"/>
      <c r="J15" s="3">
        <v>71344.81</v>
      </c>
      <c r="K15" s="4">
        <v>0.20231959917671061</v>
      </c>
    </row>
    <row r="16" spans="1:11" ht="24" customHeight="1" x14ac:dyDescent="0.2">
      <c r="A16" s="118" t="s">
        <v>23</v>
      </c>
      <c r="B16" s="118"/>
      <c r="C16" s="118"/>
      <c r="D16" s="118" t="s">
        <v>24</v>
      </c>
      <c r="E16" s="118"/>
      <c r="F16" s="118"/>
      <c r="G16" s="118"/>
      <c r="H16" s="118"/>
      <c r="I16" s="118"/>
      <c r="J16" s="3">
        <v>193143.91</v>
      </c>
      <c r="K16" s="4">
        <v>0.54771746472690397</v>
      </c>
    </row>
    <row r="17" spans="1:11" ht="24" customHeight="1" x14ac:dyDescent="0.2">
      <c r="A17" s="118" t="s">
        <v>25</v>
      </c>
      <c r="B17" s="118"/>
      <c r="C17" s="118"/>
      <c r="D17" s="118" t="s">
        <v>26</v>
      </c>
      <c r="E17" s="118"/>
      <c r="F17" s="118"/>
      <c r="G17" s="118"/>
      <c r="H17" s="118"/>
      <c r="I17" s="118"/>
      <c r="J17" s="3">
        <v>3739</v>
      </c>
      <c r="K17" s="4">
        <v>1.0603055517587346E-2</v>
      </c>
    </row>
    <row r="18" spans="1:1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115" t="s">
        <v>27</v>
      </c>
      <c r="B19" s="115"/>
      <c r="C19" s="115"/>
      <c r="D19" s="8" t="s">
        <v>28</v>
      </c>
      <c r="E19" s="7"/>
      <c r="F19" s="7"/>
      <c r="G19" s="116" t="s">
        <v>29</v>
      </c>
      <c r="H19" s="115"/>
      <c r="I19" s="117">
        <v>285456.36</v>
      </c>
      <c r="J19" s="115"/>
      <c r="K19" s="115"/>
    </row>
    <row r="20" spans="1:11" x14ac:dyDescent="0.2">
      <c r="A20" s="115" t="s">
        <v>30</v>
      </c>
      <c r="B20" s="115"/>
      <c r="C20" s="115"/>
      <c r="D20" s="8" t="s">
        <v>31</v>
      </c>
      <c r="E20" s="7"/>
      <c r="F20" s="7"/>
      <c r="G20" s="116" t="s">
        <v>32</v>
      </c>
      <c r="H20" s="115"/>
      <c r="I20" s="117">
        <v>67177.84</v>
      </c>
      <c r="J20" s="115"/>
      <c r="K20" s="115"/>
    </row>
    <row r="21" spans="1:11" x14ac:dyDescent="0.2">
      <c r="A21" s="115" t="s">
        <v>33</v>
      </c>
      <c r="B21" s="115"/>
      <c r="C21" s="115"/>
      <c r="D21" s="8" t="s">
        <v>34</v>
      </c>
      <c r="E21" s="7"/>
      <c r="F21" s="7"/>
      <c r="G21" s="116" t="s">
        <v>35</v>
      </c>
      <c r="H21" s="115"/>
      <c r="I21" s="117">
        <v>352634.2</v>
      </c>
      <c r="J21" s="115"/>
      <c r="K21" s="115"/>
    </row>
    <row r="22" spans="1:11" ht="60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69.95" customHeight="1" x14ac:dyDescent="0.2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</sheetData>
  <mergeCells count="32">
    <mergeCell ref="F7:H7"/>
    <mergeCell ref="I7:K7"/>
    <mergeCell ref="F8:H8"/>
    <mergeCell ref="I8:K8"/>
    <mergeCell ref="A9:K9"/>
    <mergeCell ref="A10:C10"/>
    <mergeCell ref="D10:I10"/>
    <mergeCell ref="A11:C11"/>
    <mergeCell ref="D11:I11"/>
    <mergeCell ref="A12:C12"/>
    <mergeCell ref="D12:I12"/>
    <mergeCell ref="D13:I13"/>
    <mergeCell ref="A14:C14"/>
    <mergeCell ref="D14:I14"/>
    <mergeCell ref="A15:C15"/>
    <mergeCell ref="D15:I15"/>
    <mergeCell ref="A23:K23"/>
    <mergeCell ref="A1:K6"/>
    <mergeCell ref="A20:C20"/>
    <mergeCell ref="G20:H20"/>
    <mergeCell ref="I20:K20"/>
    <mergeCell ref="A21:C21"/>
    <mergeCell ref="G21:H21"/>
    <mergeCell ref="I21:K21"/>
    <mergeCell ref="A16:C16"/>
    <mergeCell ref="D16:I16"/>
    <mergeCell ref="A17:C17"/>
    <mergeCell ref="D17:I17"/>
    <mergeCell ref="A19:C19"/>
    <mergeCell ref="G19:H19"/>
    <mergeCell ref="I19:K19"/>
    <mergeCell ref="A13:C13"/>
  </mergeCells>
  <pageMargins left="0.5" right="0.5" top="1" bottom="1" header="0.5" footer="0.5"/>
  <pageSetup paperSize="9" scale="45" fitToHeight="0" orientation="portrait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showOutlineSymbols="0" view="pageBreakPreview" zoomScale="60" zoomScaleNormal="70" zoomScalePageLayoutView="70" workbookViewId="0">
      <selection activeCell="L91" sqref="L91"/>
    </sheetView>
  </sheetViews>
  <sheetFormatPr defaultRowHeight="14.25" x14ac:dyDescent="0.2"/>
  <cols>
    <col min="1" max="3" width="10" bestFit="1" customWidth="1"/>
    <col min="4" max="4" width="60" bestFit="1" customWidth="1"/>
    <col min="5" max="5" width="5" bestFit="1" customWidth="1"/>
    <col min="6" max="12" width="10" bestFit="1" customWidth="1"/>
    <col min="13" max="13" width="12.875" bestFit="1" customWidth="1"/>
    <col min="14" max="14" width="10" bestFit="1" customWidth="1"/>
  </cols>
  <sheetData>
    <row r="1" spans="1:14" ht="14.25" customHeight="1" x14ac:dyDescent="0.2">
      <c r="A1" s="106" t="s">
        <v>36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ht="14.25" customHeight="1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14" ht="14.25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4.25" customHeight="1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14" ht="14.25" customHeight="1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14" ht="14.25" customHeight="1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</row>
    <row r="7" spans="1:14" ht="15" x14ac:dyDescent="0.2">
      <c r="A7" s="25"/>
      <c r="B7" s="25"/>
      <c r="C7" s="25"/>
      <c r="D7" s="25" t="s">
        <v>0</v>
      </c>
      <c r="E7" s="123" t="s">
        <v>1</v>
      </c>
      <c r="F7" s="123"/>
      <c r="G7" s="123"/>
      <c r="H7" s="123" t="s">
        <v>2</v>
      </c>
      <c r="I7" s="123"/>
      <c r="J7" s="123"/>
      <c r="K7" s="123" t="s">
        <v>3</v>
      </c>
      <c r="L7" s="123"/>
      <c r="M7" s="123"/>
      <c r="N7" s="123"/>
    </row>
    <row r="8" spans="1:14" ht="80.099999999999994" customHeight="1" x14ac:dyDescent="0.2">
      <c r="A8" s="24"/>
      <c r="B8" s="24"/>
      <c r="C8" s="24"/>
      <c r="D8" s="24" t="s">
        <v>4</v>
      </c>
      <c r="E8" s="124" t="s">
        <v>5</v>
      </c>
      <c r="F8" s="124"/>
      <c r="G8" s="124"/>
      <c r="H8" s="124" t="s">
        <v>6</v>
      </c>
      <c r="I8" s="124"/>
      <c r="J8" s="124"/>
      <c r="K8" s="124" t="s">
        <v>7</v>
      </c>
      <c r="L8" s="124"/>
      <c r="M8" s="124"/>
      <c r="N8" s="124"/>
    </row>
    <row r="9" spans="1:14" ht="15" x14ac:dyDescent="0.25">
      <c r="A9" s="125" t="s">
        <v>212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5" customHeight="1" x14ac:dyDescent="0.2">
      <c r="A10" s="126" t="s">
        <v>9</v>
      </c>
      <c r="B10" s="122" t="s">
        <v>211</v>
      </c>
      <c r="C10" s="126" t="s">
        <v>210</v>
      </c>
      <c r="D10" s="126" t="s">
        <v>10</v>
      </c>
      <c r="E10" s="127" t="s">
        <v>209</v>
      </c>
      <c r="F10" s="122" t="s">
        <v>208</v>
      </c>
      <c r="G10" s="122" t="s">
        <v>207</v>
      </c>
      <c r="H10" s="127" t="s">
        <v>206</v>
      </c>
      <c r="I10" s="126"/>
      <c r="J10" s="126"/>
      <c r="K10" s="127" t="s">
        <v>11</v>
      </c>
      <c r="L10" s="126"/>
      <c r="M10" s="126"/>
      <c r="N10" s="122" t="s">
        <v>12</v>
      </c>
    </row>
    <row r="11" spans="1:14" ht="15" customHeight="1" x14ac:dyDescent="0.2">
      <c r="A11" s="122"/>
      <c r="B11" s="122"/>
      <c r="C11" s="122"/>
      <c r="D11" s="122"/>
      <c r="E11" s="122"/>
      <c r="F11" s="122"/>
      <c r="G11" s="122"/>
      <c r="H11" s="23" t="s">
        <v>205</v>
      </c>
      <c r="I11" s="23" t="s">
        <v>204</v>
      </c>
      <c r="J11" s="23" t="s">
        <v>11</v>
      </c>
      <c r="K11" s="23" t="s">
        <v>205</v>
      </c>
      <c r="L11" s="23" t="s">
        <v>204</v>
      </c>
      <c r="M11" s="23" t="s">
        <v>11</v>
      </c>
      <c r="N11" s="122"/>
    </row>
    <row r="12" spans="1:14" ht="24" customHeight="1" x14ac:dyDescent="0.2">
      <c r="A12" s="21" t="s">
        <v>13</v>
      </c>
      <c r="B12" s="21"/>
      <c r="C12" s="21"/>
      <c r="D12" s="21" t="s">
        <v>14</v>
      </c>
      <c r="E12" s="21"/>
      <c r="F12" s="22"/>
      <c r="G12" s="21"/>
      <c r="H12" s="21"/>
      <c r="I12" s="21"/>
      <c r="J12" s="21"/>
      <c r="K12" s="21"/>
      <c r="L12" s="21"/>
      <c r="M12" s="20">
        <v>17699.64</v>
      </c>
      <c r="N12" s="19">
        <v>5.0192635881601957E-2</v>
      </c>
    </row>
    <row r="13" spans="1:14" ht="26.1" customHeight="1" x14ac:dyDescent="0.2">
      <c r="A13" s="18" t="s">
        <v>203</v>
      </c>
      <c r="B13" s="16" t="s">
        <v>202</v>
      </c>
      <c r="C13" s="18" t="s">
        <v>43</v>
      </c>
      <c r="D13" s="18" t="s">
        <v>201</v>
      </c>
      <c r="E13" s="17" t="s">
        <v>41</v>
      </c>
      <c r="F13" s="16">
        <v>1</v>
      </c>
      <c r="G13" s="15">
        <v>14327.06</v>
      </c>
      <c r="H13" s="15">
        <v>17124.8</v>
      </c>
      <c r="I13" s="15">
        <v>574.84</v>
      </c>
      <c r="J13" s="15">
        <v>17699.64</v>
      </c>
      <c r="K13" s="15">
        <v>17124.8</v>
      </c>
      <c r="L13" s="15">
        <v>574.84</v>
      </c>
      <c r="M13" s="15">
        <v>17699.64</v>
      </c>
      <c r="N13" s="14">
        <v>5.0192635881601957E-2</v>
      </c>
    </row>
    <row r="14" spans="1:14" ht="24" customHeight="1" x14ac:dyDescent="0.2">
      <c r="A14" s="21" t="s">
        <v>15</v>
      </c>
      <c r="B14" s="21"/>
      <c r="C14" s="21"/>
      <c r="D14" s="21" t="s">
        <v>16</v>
      </c>
      <c r="E14" s="21"/>
      <c r="F14" s="22"/>
      <c r="G14" s="21"/>
      <c r="H14" s="21"/>
      <c r="I14" s="21"/>
      <c r="J14" s="21"/>
      <c r="K14" s="21"/>
      <c r="L14" s="21"/>
      <c r="M14" s="20">
        <v>11252.1</v>
      </c>
      <c r="N14" s="19">
        <v>3.1908703126355867E-2</v>
      </c>
    </row>
    <row r="15" spans="1:14" ht="24" customHeight="1" x14ac:dyDescent="0.2">
      <c r="A15" s="18" t="s">
        <v>200</v>
      </c>
      <c r="B15" s="16" t="s">
        <v>199</v>
      </c>
      <c r="C15" s="18" t="s">
        <v>43</v>
      </c>
      <c r="D15" s="18" t="s">
        <v>198</v>
      </c>
      <c r="E15" s="17" t="s">
        <v>133</v>
      </c>
      <c r="F15" s="16">
        <v>4.5</v>
      </c>
      <c r="G15" s="15">
        <v>488.4</v>
      </c>
      <c r="H15" s="15">
        <v>21.51</v>
      </c>
      <c r="I15" s="15">
        <v>581.85</v>
      </c>
      <c r="J15" s="15">
        <v>603.36</v>
      </c>
      <c r="K15" s="15">
        <v>96.79</v>
      </c>
      <c r="L15" s="15">
        <v>2618.33</v>
      </c>
      <c r="M15" s="15">
        <v>2715.12</v>
      </c>
      <c r="N15" s="14">
        <v>7.6995368004578119E-3</v>
      </c>
    </row>
    <row r="16" spans="1:14" ht="65.099999999999994" customHeight="1" x14ac:dyDescent="0.2">
      <c r="A16" s="18" t="s">
        <v>197</v>
      </c>
      <c r="B16" s="16" t="s">
        <v>196</v>
      </c>
      <c r="C16" s="18" t="s">
        <v>43</v>
      </c>
      <c r="D16" s="18" t="s">
        <v>195</v>
      </c>
      <c r="E16" s="17" t="s">
        <v>133</v>
      </c>
      <c r="F16" s="16">
        <v>10.9</v>
      </c>
      <c r="G16" s="15">
        <v>633.98</v>
      </c>
      <c r="H16" s="15">
        <v>170.06</v>
      </c>
      <c r="I16" s="15">
        <v>613.15</v>
      </c>
      <c r="J16" s="15">
        <v>783.21</v>
      </c>
      <c r="K16" s="15">
        <v>1853.65</v>
      </c>
      <c r="L16" s="15">
        <v>6683.33</v>
      </c>
      <c r="M16" s="15">
        <v>8536.98</v>
      </c>
      <c r="N16" s="14">
        <v>2.4209166325898056E-2</v>
      </c>
    </row>
    <row r="17" spans="1:14" ht="24" customHeight="1" x14ac:dyDescent="0.2">
      <c r="A17" s="21" t="s">
        <v>17</v>
      </c>
      <c r="B17" s="21"/>
      <c r="C17" s="21"/>
      <c r="D17" s="21" t="s">
        <v>18</v>
      </c>
      <c r="E17" s="21"/>
      <c r="F17" s="22"/>
      <c r="G17" s="21"/>
      <c r="H17" s="21"/>
      <c r="I17" s="21"/>
      <c r="J17" s="21"/>
      <c r="K17" s="21"/>
      <c r="L17" s="21"/>
      <c r="M17" s="20">
        <v>27268.51</v>
      </c>
      <c r="N17" s="19">
        <v>7.7328035681167626E-2</v>
      </c>
    </row>
    <row r="18" spans="1:14" ht="51.95" customHeight="1" x14ac:dyDescent="0.2">
      <c r="A18" s="18" t="s">
        <v>194</v>
      </c>
      <c r="B18" s="16" t="s">
        <v>193</v>
      </c>
      <c r="C18" s="18" t="s">
        <v>43</v>
      </c>
      <c r="D18" s="18" t="s">
        <v>192</v>
      </c>
      <c r="E18" s="17" t="s">
        <v>41</v>
      </c>
      <c r="F18" s="16">
        <v>3</v>
      </c>
      <c r="G18" s="15">
        <v>608.62</v>
      </c>
      <c r="H18" s="15">
        <v>193.59</v>
      </c>
      <c r="I18" s="15">
        <v>558.29</v>
      </c>
      <c r="J18" s="15">
        <v>751.88</v>
      </c>
      <c r="K18" s="15">
        <v>580.77</v>
      </c>
      <c r="L18" s="15">
        <v>1674.87</v>
      </c>
      <c r="M18" s="15">
        <v>2255.64</v>
      </c>
      <c r="N18" s="14">
        <v>6.3965435003184605E-3</v>
      </c>
    </row>
    <row r="19" spans="1:14" ht="39" customHeight="1" x14ac:dyDescent="0.2">
      <c r="A19" s="18" t="s">
        <v>191</v>
      </c>
      <c r="B19" s="16" t="s">
        <v>190</v>
      </c>
      <c r="C19" s="18" t="s">
        <v>43</v>
      </c>
      <c r="D19" s="18" t="s">
        <v>189</v>
      </c>
      <c r="E19" s="17" t="s">
        <v>41</v>
      </c>
      <c r="F19" s="16">
        <v>5</v>
      </c>
      <c r="G19" s="15">
        <v>405.67</v>
      </c>
      <c r="H19" s="15">
        <v>82.63</v>
      </c>
      <c r="I19" s="15">
        <v>418.53</v>
      </c>
      <c r="J19" s="15">
        <v>501.16</v>
      </c>
      <c r="K19" s="15">
        <v>413.15</v>
      </c>
      <c r="L19" s="15">
        <v>2092.65</v>
      </c>
      <c r="M19" s="15">
        <v>2505.8000000000002</v>
      </c>
      <c r="N19" s="14">
        <v>7.105947182661239E-3</v>
      </c>
    </row>
    <row r="20" spans="1:14" ht="26.1" customHeight="1" x14ac:dyDescent="0.2">
      <c r="A20" s="18" t="s">
        <v>188</v>
      </c>
      <c r="B20" s="16" t="s">
        <v>187</v>
      </c>
      <c r="C20" s="18" t="s">
        <v>43</v>
      </c>
      <c r="D20" s="18" t="s">
        <v>186</v>
      </c>
      <c r="E20" s="17" t="s">
        <v>133</v>
      </c>
      <c r="F20" s="16">
        <v>13.8</v>
      </c>
      <c r="G20" s="15">
        <v>28.9</v>
      </c>
      <c r="H20" s="15">
        <v>24.83</v>
      </c>
      <c r="I20" s="15">
        <v>10.87</v>
      </c>
      <c r="J20" s="15">
        <v>35.700000000000003</v>
      </c>
      <c r="K20" s="15">
        <v>342.65</v>
      </c>
      <c r="L20" s="15">
        <v>150.01</v>
      </c>
      <c r="M20" s="15">
        <v>492.66</v>
      </c>
      <c r="N20" s="14">
        <v>1.3970851380836005E-3</v>
      </c>
    </row>
    <row r="21" spans="1:14" ht="51.95" customHeight="1" x14ac:dyDescent="0.2">
      <c r="A21" s="18" t="s">
        <v>185</v>
      </c>
      <c r="B21" s="16" t="s">
        <v>184</v>
      </c>
      <c r="C21" s="18" t="s">
        <v>43</v>
      </c>
      <c r="D21" s="18" t="s">
        <v>183</v>
      </c>
      <c r="E21" s="17" t="s">
        <v>86</v>
      </c>
      <c r="F21" s="16">
        <v>92</v>
      </c>
      <c r="G21" s="15">
        <v>60.29</v>
      </c>
      <c r="H21" s="15">
        <v>32.979999999999997</v>
      </c>
      <c r="I21" s="15">
        <v>41.5</v>
      </c>
      <c r="J21" s="15">
        <v>74.48</v>
      </c>
      <c r="K21" s="15">
        <v>3034.16</v>
      </c>
      <c r="L21" s="15">
        <v>3818</v>
      </c>
      <c r="M21" s="15">
        <v>6852.16</v>
      </c>
      <c r="N21" s="14">
        <v>1.9431354077398051E-2</v>
      </c>
    </row>
    <row r="22" spans="1:14" ht="51.95" customHeight="1" x14ac:dyDescent="0.2">
      <c r="A22" s="18" t="s">
        <v>182</v>
      </c>
      <c r="B22" s="16" t="s">
        <v>181</v>
      </c>
      <c r="C22" s="18" t="s">
        <v>43</v>
      </c>
      <c r="D22" s="18" t="s">
        <v>180</v>
      </c>
      <c r="E22" s="17" t="s">
        <v>86</v>
      </c>
      <c r="F22" s="16">
        <v>23</v>
      </c>
      <c r="G22" s="15">
        <v>190.68</v>
      </c>
      <c r="H22" s="15">
        <v>99.6</v>
      </c>
      <c r="I22" s="15">
        <v>135.96</v>
      </c>
      <c r="J22" s="15">
        <v>235.56</v>
      </c>
      <c r="K22" s="15">
        <v>2290.8000000000002</v>
      </c>
      <c r="L22" s="15">
        <v>3127.08</v>
      </c>
      <c r="M22" s="15">
        <v>5417.88</v>
      </c>
      <c r="N22" s="14">
        <v>1.5364023115171472E-2</v>
      </c>
    </row>
    <row r="23" spans="1:14" ht="39" customHeight="1" x14ac:dyDescent="0.2">
      <c r="A23" s="18" t="s">
        <v>179</v>
      </c>
      <c r="B23" s="16" t="s">
        <v>178</v>
      </c>
      <c r="C23" s="18" t="s">
        <v>97</v>
      </c>
      <c r="D23" s="18" t="s">
        <v>177</v>
      </c>
      <c r="E23" s="17" t="s">
        <v>86</v>
      </c>
      <c r="F23" s="16">
        <v>184</v>
      </c>
      <c r="G23" s="15">
        <v>26.08</v>
      </c>
      <c r="H23" s="15">
        <v>8.74</v>
      </c>
      <c r="I23" s="15">
        <v>23.47</v>
      </c>
      <c r="J23" s="15">
        <v>32.21</v>
      </c>
      <c r="K23" s="15">
        <v>1608.16</v>
      </c>
      <c r="L23" s="15">
        <v>4318.4799999999996</v>
      </c>
      <c r="M23" s="15">
        <v>5926.64</v>
      </c>
      <c r="N23" s="14">
        <v>1.6806764630316627E-2</v>
      </c>
    </row>
    <row r="24" spans="1:14" ht="24" customHeight="1" x14ac:dyDescent="0.2">
      <c r="A24" s="18" t="s">
        <v>176</v>
      </c>
      <c r="B24" s="16" t="s">
        <v>175</v>
      </c>
      <c r="C24" s="18" t="s">
        <v>97</v>
      </c>
      <c r="D24" s="18" t="s">
        <v>174</v>
      </c>
      <c r="E24" s="17" t="s">
        <v>173</v>
      </c>
      <c r="F24" s="16">
        <v>13.68</v>
      </c>
      <c r="G24" s="15">
        <v>47.1</v>
      </c>
      <c r="H24" s="15">
        <v>39.979999999999997</v>
      </c>
      <c r="I24" s="15">
        <v>18.2</v>
      </c>
      <c r="J24" s="15">
        <v>58.18</v>
      </c>
      <c r="K24" s="15">
        <v>546.91999999999996</v>
      </c>
      <c r="L24" s="15">
        <v>248.98</v>
      </c>
      <c r="M24" s="15">
        <v>795.9</v>
      </c>
      <c r="N24" s="14">
        <v>2.2570130747386384E-3</v>
      </c>
    </row>
    <row r="25" spans="1:14" ht="51.95" customHeight="1" x14ac:dyDescent="0.2">
      <c r="A25" s="18" t="s">
        <v>172</v>
      </c>
      <c r="B25" s="16" t="s">
        <v>171</v>
      </c>
      <c r="C25" s="18" t="s">
        <v>97</v>
      </c>
      <c r="D25" s="18" t="s">
        <v>170</v>
      </c>
      <c r="E25" s="17" t="s">
        <v>133</v>
      </c>
      <c r="F25" s="16">
        <v>13</v>
      </c>
      <c r="G25" s="15">
        <v>27.32</v>
      </c>
      <c r="H25" s="15">
        <v>19.59</v>
      </c>
      <c r="I25" s="15">
        <v>14.16</v>
      </c>
      <c r="J25" s="15">
        <v>33.75</v>
      </c>
      <c r="K25" s="15">
        <v>254.67</v>
      </c>
      <c r="L25" s="15">
        <v>184.08</v>
      </c>
      <c r="M25" s="15">
        <v>438.75</v>
      </c>
      <c r="N25" s="14">
        <v>1.2442071699228265E-3</v>
      </c>
    </row>
    <row r="26" spans="1:14" ht="51.95" customHeight="1" x14ac:dyDescent="0.2">
      <c r="A26" s="18" t="s">
        <v>169</v>
      </c>
      <c r="B26" s="16" t="s">
        <v>168</v>
      </c>
      <c r="C26" s="18" t="s">
        <v>97</v>
      </c>
      <c r="D26" s="18" t="s">
        <v>167</v>
      </c>
      <c r="E26" s="17" t="s">
        <v>133</v>
      </c>
      <c r="F26" s="16">
        <v>13.5</v>
      </c>
      <c r="G26" s="15">
        <v>118.34</v>
      </c>
      <c r="H26" s="15">
        <v>20.87</v>
      </c>
      <c r="I26" s="15">
        <v>125.32</v>
      </c>
      <c r="J26" s="15">
        <v>146.19</v>
      </c>
      <c r="K26" s="15">
        <v>281.74</v>
      </c>
      <c r="L26" s="15">
        <v>1691.82</v>
      </c>
      <c r="M26" s="15">
        <v>1973.56</v>
      </c>
      <c r="N26" s="14">
        <v>5.596621087801467E-3</v>
      </c>
    </row>
    <row r="27" spans="1:14" ht="51.95" customHeight="1" x14ac:dyDescent="0.2">
      <c r="A27" s="18" t="s">
        <v>166</v>
      </c>
      <c r="B27" s="16" t="s">
        <v>165</v>
      </c>
      <c r="C27" s="18" t="s">
        <v>97</v>
      </c>
      <c r="D27" s="18" t="s">
        <v>164</v>
      </c>
      <c r="E27" s="17" t="s">
        <v>133</v>
      </c>
      <c r="F27" s="16">
        <v>13.5</v>
      </c>
      <c r="G27" s="15">
        <v>36.549999999999997</v>
      </c>
      <c r="H27" s="15">
        <v>12.54</v>
      </c>
      <c r="I27" s="15">
        <v>32.61</v>
      </c>
      <c r="J27" s="15">
        <v>45.15</v>
      </c>
      <c r="K27" s="15">
        <v>169.29</v>
      </c>
      <c r="L27" s="15">
        <v>440.23</v>
      </c>
      <c r="M27" s="15">
        <v>609.52</v>
      </c>
      <c r="N27" s="14">
        <v>1.7284767047552393E-3</v>
      </c>
    </row>
    <row r="28" spans="1:14" ht="24" customHeight="1" x14ac:dyDescent="0.2">
      <c r="A28" s="21" t="s">
        <v>19</v>
      </c>
      <c r="B28" s="21"/>
      <c r="C28" s="21"/>
      <c r="D28" s="21" t="s">
        <v>20</v>
      </c>
      <c r="E28" s="21"/>
      <c r="F28" s="22"/>
      <c r="G28" s="21"/>
      <c r="H28" s="21"/>
      <c r="I28" s="21"/>
      <c r="J28" s="21"/>
      <c r="K28" s="21"/>
      <c r="L28" s="21"/>
      <c r="M28" s="20">
        <v>28186.23</v>
      </c>
      <c r="N28" s="19">
        <v>7.993050588967264E-2</v>
      </c>
    </row>
    <row r="29" spans="1:14" ht="26.1" customHeight="1" x14ac:dyDescent="0.2">
      <c r="A29" s="18" t="s">
        <v>163</v>
      </c>
      <c r="B29" s="16" t="s">
        <v>162</v>
      </c>
      <c r="C29" s="18" t="s">
        <v>43</v>
      </c>
      <c r="D29" s="18" t="s">
        <v>161</v>
      </c>
      <c r="E29" s="17" t="s">
        <v>86</v>
      </c>
      <c r="F29" s="16">
        <v>84</v>
      </c>
      <c r="G29" s="15">
        <v>33.64</v>
      </c>
      <c r="H29" s="15">
        <v>22.87</v>
      </c>
      <c r="I29" s="15">
        <v>18.68</v>
      </c>
      <c r="J29" s="15">
        <v>41.55</v>
      </c>
      <c r="K29" s="15">
        <v>1921.08</v>
      </c>
      <c r="L29" s="15">
        <v>1569.12</v>
      </c>
      <c r="M29" s="15">
        <v>3490.2</v>
      </c>
      <c r="N29" s="14">
        <v>9.8975085229963521E-3</v>
      </c>
    </row>
    <row r="30" spans="1:14" ht="26.1" customHeight="1" x14ac:dyDescent="0.2">
      <c r="A30" s="18" t="s">
        <v>160</v>
      </c>
      <c r="B30" s="16" t="s">
        <v>159</v>
      </c>
      <c r="C30" s="18" t="s">
        <v>43</v>
      </c>
      <c r="D30" s="18" t="s">
        <v>158</v>
      </c>
      <c r="E30" s="17" t="s">
        <v>86</v>
      </c>
      <c r="F30" s="16">
        <v>30</v>
      </c>
      <c r="G30" s="15">
        <v>39.18</v>
      </c>
      <c r="H30" s="15">
        <v>25.41</v>
      </c>
      <c r="I30" s="15">
        <v>22.99</v>
      </c>
      <c r="J30" s="15">
        <v>48.4</v>
      </c>
      <c r="K30" s="15">
        <v>762.3</v>
      </c>
      <c r="L30" s="15">
        <v>689.7</v>
      </c>
      <c r="M30" s="15">
        <v>1452</v>
      </c>
      <c r="N30" s="14">
        <v>4.1175813349924656E-3</v>
      </c>
    </row>
    <row r="31" spans="1:14" ht="26.1" customHeight="1" x14ac:dyDescent="0.2">
      <c r="A31" s="18" t="s">
        <v>157</v>
      </c>
      <c r="B31" s="16" t="s">
        <v>156</v>
      </c>
      <c r="C31" s="18" t="s">
        <v>43</v>
      </c>
      <c r="D31" s="18" t="s">
        <v>155</v>
      </c>
      <c r="E31" s="17" t="s">
        <v>86</v>
      </c>
      <c r="F31" s="16">
        <v>61</v>
      </c>
      <c r="G31" s="15">
        <v>58.89</v>
      </c>
      <c r="H31" s="15">
        <v>35.57</v>
      </c>
      <c r="I31" s="15">
        <v>37.18</v>
      </c>
      <c r="J31" s="15">
        <v>72.75</v>
      </c>
      <c r="K31" s="15">
        <v>2169.77</v>
      </c>
      <c r="L31" s="15">
        <v>2267.98</v>
      </c>
      <c r="M31" s="15">
        <v>4437.75</v>
      </c>
      <c r="N31" s="14">
        <v>1.2584570640057033E-2</v>
      </c>
    </row>
    <row r="32" spans="1:14" ht="26.1" customHeight="1" x14ac:dyDescent="0.2">
      <c r="A32" s="18" t="s">
        <v>154</v>
      </c>
      <c r="B32" s="16" t="s">
        <v>153</v>
      </c>
      <c r="C32" s="18" t="s">
        <v>43</v>
      </c>
      <c r="D32" s="18" t="s">
        <v>152</v>
      </c>
      <c r="E32" s="17" t="s">
        <v>86</v>
      </c>
      <c r="F32" s="16">
        <v>101</v>
      </c>
      <c r="G32" s="15">
        <v>109.88</v>
      </c>
      <c r="H32" s="15">
        <v>60.99</v>
      </c>
      <c r="I32" s="15">
        <v>74.75</v>
      </c>
      <c r="J32" s="15">
        <v>135.74</v>
      </c>
      <c r="K32" s="15">
        <v>6159.99</v>
      </c>
      <c r="L32" s="15">
        <v>7549.75</v>
      </c>
      <c r="M32" s="15">
        <v>13709.74</v>
      </c>
      <c r="N32" s="14">
        <v>3.8878078189806889E-2</v>
      </c>
    </row>
    <row r="33" spans="1:14" ht="26.1" customHeight="1" x14ac:dyDescent="0.2">
      <c r="A33" s="18" t="s">
        <v>151</v>
      </c>
      <c r="B33" s="16" t="s">
        <v>150</v>
      </c>
      <c r="C33" s="18" t="s">
        <v>43</v>
      </c>
      <c r="D33" s="18" t="s">
        <v>149</v>
      </c>
      <c r="E33" s="17" t="s">
        <v>41</v>
      </c>
      <c r="F33" s="16">
        <v>7</v>
      </c>
      <c r="G33" s="15">
        <v>210.82</v>
      </c>
      <c r="H33" s="15">
        <v>101.68</v>
      </c>
      <c r="I33" s="15">
        <v>158.76</v>
      </c>
      <c r="J33" s="15">
        <v>260.44</v>
      </c>
      <c r="K33" s="15">
        <v>711.76</v>
      </c>
      <c r="L33" s="15">
        <v>1111.32</v>
      </c>
      <c r="M33" s="15">
        <v>1823.08</v>
      </c>
      <c r="N33" s="14">
        <v>5.1698899312658843E-3</v>
      </c>
    </row>
    <row r="34" spans="1:14" ht="39" customHeight="1" x14ac:dyDescent="0.2">
      <c r="A34" s="18" t="s">
        <v>148</v>
      </c>
      <c r="B34" s="16" t="s">
        <v>147</v>
      </c>
      <c r="C34" s="18" t="s">
        <v>43</v>
      </c>
      <c r="D34" s="18" t="s">
        <v>146</v>
      </c>
      <c r="E34" s="17" t="s">
        <v>41</v>
      </c>
      <c r="F34" s="16">
        <v>25</v>
      </c>
      <c r="G34" s="15">
        <v>35.86</v>
      </c>
      <c r="H34" s="15">
        <v>5.07</v>
      </c>
      <c r="I34" s="15">
        <v>39.229999999999997</v>
      </c>
      <c r="J34" s="15">
        <v>44.3</v>
      </c>
      <c r="K34" s="15">
        <v>126.75</v>
      </c>
      <c r="L34" s="15">
        <v>980.75</v>
      </c>
      <c r="M34" s="15">
        <v>1107.5</v>
      </c>
      <c r="N34" s="14">
        <v>3.1406482978678756E-3</v>
      </c>
    </row>
    <row r="35" spans="1:14" ht="65.099999999999994" customHeight="1" x14ac:dyDescent="0.2">
      <c r="A35" s="18" t="s">
        <v>145</v>
      </c>
      <c r="B35" s="16" t="s">
        <v>144</v>
      </c>
      <c r="C35" s="18" t="s">
        <v>97</v>
      </c>
      <c r="D35" s="18" t="s">
        <v>143</v>
      </c>
      <c r="E35" s="17" t="s">
        <v>86</v>
      </c>
      <c r="F35" s="16">
        <v>114</v>
      </c>
      <c r="G35" s="15">
        <v>3.01</v>
      </c>
      <c r="H35" s="15">
        <v>1.7</v>
      </c>
      <c r="I35" s="15">
        <v>2.0099999999999998</v>
      </c>
      <c r="J35" s="15">
        <v>3.71</v>
      </c>
      <c r="K35" s="15">
        <v>193.8</v>
      </c>
      <c r="L35" s="15">
        <v>229.14</v>
      </c>
      <c r="M35" s="15">
        <v>422.94</v>
      </c>
      <c r="N35" s="14">
        <v>1.1993731748083424E-3</v>
      </c>
    </row>
    <row r="36" spans="1:14" ht="51.95" customHeight="1" x14ac:dyDescent="0.2">
      <c r="A36" s="18" t="s">
        <v>142</v>
      </c>
      <c r="B36" s="16" t="s">
        <v>141</v>
      </c>
      <c r="C36" s="18" t="s">
        <v>97</v>
      </c>
      <c r="D36" s="18" t="s">
        <v>140</v>
      </c>
      <c r="E36" s="17" t="s">
        <v>86</v>
      </c>
      <c r="F36" s="16">
        <v>61</v>
      </c>
      <c r="G36" s="15">
        <v>3.78</v>
      </c>
      <c r="H36" s="15">
        <v>2.06</v>
      </c>
      <c r="I36" s="15">
        <v>2.6</v>
      </c>
      <c r="J36" s="15">
        <v>4.66</v>
      </c>
      <c r="K36" s="15">
        <v>125.66</v>
      </c>
      <c r="L36" s="15">
        <v>158.6</v>
      </c>
      <c r="M36" s="15">
        <v>284.26</v>
      </c>
      <c r="N36" s="14">
        <v>8.0610445611911717E-4</v>
      </c>
    </row>
    <row r="37" spans="1:14" ht="51.95" customHeight="1" x14ac:dyDescent="0.2">
      <c r="A37" s="18" t="s">
        <v>139</v>
      </c>
      <c r="B37" s="16" t="s">
        <v>138</v>
      </c>
      <c r="C37" s="18" t="s">
        <v>97</v>
      </c>
      <c r="D37" s="18" t="s">
        <v>137</v>
      </c>
      <c r="E37" s="17" t="s">
        <v>86</v>
      </c>
      <c r="F37" s="16">
        <v>101</v>
      </c>
      <c r="G37" s="15">
        <v>5.56</v>
      </c>
      <c r="H37" s="15">
        <v>3.06</v>
      </c>
      <c r="I37" s="15">
        <v>3.8</v>
      </c>
      <c r="J37" s="15">
        <v>6.86</v>
      </c>
      <c r="K37" s="15">
        <v>309.06</v>
      </c>
      <c r="L37" s="15">
        <v>383.8</v>
      </c>
      <c r="M37" s="15">
        <v>692.86</v>
      </c>
      <c r="N37" s="14">
        <v>1.9648122615446829E-3</v>
      </c>
    </row>
    <row r="38" spans="1:14" ht="26.1" customHeight="1" x14ac:dyDescent="0.2">
      <c r="A38" s="18" t="s">
        <v>136</v>
      </c>
      <c r="B38" s="16" t="s">
        <v>135</v>
      </c>
      <c r="C38" s="18" t="s">
        <v>43</v>
      </c>
      <c r="D38" s="18" t="s">
        <v>134</v>
      </c>
      <c r="E38" s="17" t="s">
        <v>133</v>
      </c>
      <c r="F38" s="16">
        <v>30</v>
      </c>
      <c r="G38" s="15">
        <v>20.67</v>
      </c>
      <c r="H38" s="15">
        <v>8.52</v>
      </c>
      <c r="I38" s="15">
        <v>17.010000000000002</v>
      </c>
      <c r="J38" s="15">
        <v>25.53</v>
      </c>
      <c r="K38" s="15">
        <v>255.6</v>
      </c>
      <c r="L38" s="15">
        <v>510.3</v>
      </c>
      <c r="M38" s="15">
        <v>765.9</v>
      </c>
      <c r="N38" s="14">
        <v>2.1719390802140007E-3</v>
      </c>
    </row>
    <row r="39" spans="1:14" ht="24" customHeight="1" x14ac:dyDescent="0.2">
      <c r="A39" s="21" t="s">
        <v>21</v>
      </c>
      <c r="B39" s="21"/>
      <c r="C39" s="21"/>
      <c r="D39" s="21" t="s">
        <v>22</v>
      </c>
      <c r="E39" s="21"/>
      <c r="F39" s="22"/>
      <c r="G39" s="21"/>
      <c r="H39" s="21"/>
      <c r="I39" s="21"/>
      <c r="J39" s="21"/>
      <c r="K39" s="21"/>
      <c r="L39" s="21"/>
      <c r="M39" s="20">
        <v>71344.81</v>
      </c>
      <c r="N39" s="19">
        <v>0.20231959917671061</v>
      </c>
    </row>
    <row r="40" spans="1:14" ht="78" customHeight="1" x14ac:dyDescent="0.2">
      <c r="A40" s="18" t="s">
        <v>132</v>
      </c>
      <c r="B40" s="16" t="s">
        <v>131</v>
      </c>
      <c r="C40" s="18" t="s">
        <v>43</v>
      </c>
      <c r="D40" s="18" t="s">
        <v>130</v>
      </c>
      <c r="E40" s="17" t="s">
        <v>41</v>
      </c>
      <c r="F40" s="16">
        <v>1</v>
      </c>
      <c r="G40" s="15">
        <v>35140.589999999997</v>
      </c>
      <c r="H40" s="15">
        <v>465.77</v>
      </c>
      <c r="I40" s="15">
        <v>42946.91</v>
      </c>
      <c r="J40" s="15">
        <v>43412.68</v>
      </c>
      <c r="K40" s="15">
        <v>465.77</v>
      </c>
      <c r="L40" s="15">
        <v>42946.91</v>
      </c>
      <c r="M40" s="15">
        <v>43412.68</v>
      </c>
      <c r="N40" s="14">
        <v>0.12310967002066164</v>
      </c>
    </row>
    <row r="41" spans="1:14" ht="65.099999999999994" customHeight="1" x14ac:dyDescent="0.2">
      <c r="A41" s="18" t="s">
        <v>129</v>
      </c>
      <c r="B41" s="16" t="s">
        <v>128</v>
      </c>
      <c r="C41" s="18" t="s">
        <v>43</v>
      </c>
      <c r="D41" s="18" t="s">
        <v>127</v>
      </c>
      <c r="E41" s="17" t="s">
        <v>41</v>
      </c>
      <c r="F41" s="16">
        <v>1</v>
      </c>
      <c r="G41" s="15">
        <v>10293.25</v>
      </c>
      <c r="H41" s="15">
        <v>203.35</v>
      </c>
      <c r="I41" s="15">
        <v>12512.93</v>
      </c>
      <c r="J41" s="15">
        <v>12716.28</v>
      </c>
      <c r="K41" s="15">
        <v>203.35</v>
      </c>
      <c r="L41" s="15">
        <v>12512.93</v>
      </c>
      <c r="M41" s="15">
        <v>12716.28</v>
      </c>
      <c r="N41" s="14">
        <v>3.6060824503125338E-2</v>
      </c>
    </row>
    <row r="42" spans="1:14" ht="65.099999999999994" customHeight="1" x14ac:dyDescent="0.2">
      <c r="A42" s="18" t="s">
        <v>126</v>
      </c>
      <c r="B42" s="16" t="s">
        <v>125</v>
      </c>
      <c r="C42" s="18" t="s">
        <v>43</v>
      </c>
      <c r="D42" s="18" t="s">
        <v>124</v>
      </c>
      <c r="E42" s="17" t="s">
        <v>41</v>
      </c>
      <c r="F42" s="16">
        <v>1</v>
      </c>
      <c r="G42" s="15">
        <v>6391.73</v>
      </c>
      <c r="H42" s="15">
        <v>203.35</v>
      </c>
      <c r="I42" s="15">
        <v>7692.99</v>
      </c>
      <c r="J42" s="15">
        <v>7896.34</v>
      </c>
      <c r="K42" s="15">
        <v>203.35</v>
      </c>
      <c r="L42" s="15">
        <v>7692.99</v>
      </c>
      <c r="M42" s="15">
        <v>7896.34</v>
      </c>
      <c r="N42" s="14">
        <v>2.2392439530822591E-2</v>
      </c>
    </row>
    <row r="43" spans="1:14" ht="65.099999999999994" customHeight="1" x14ac:dyDescent="0.2">
      <c r="A43" s="18" t="s">
        <v>123</v>
      </c>
      <c r="B43" s="16" t="s">
        <v>122</v>
      </c>
      <c r="C43" s="18" t="s">
        <v>43</v>
      </c>
      <c r="D43" s="18" t="s">
        <v>121</v>
      </c>
      <c r="E43" s="17" t="s">
        <v>41</v>
      </c>
      <c r="F43" s="16">
        <v>1</v>
      </c>
      <c r="G43" s="15">
        <v>5924.81</v>
      </c>
      <c r="H43" s="15">
        <v>203.35</v>
      </c>
      <c r="I43" s="15">
        <v>7116.16</v>
      </c>
      <c r="J43" s="15">
        <v>7319.51</v>
      </c>
      <c r="K43" s="15">
        <v>203.35</v>
      </c>
      <c r="L43" s="15">
        <v>7116.16</v>
      </c>
      <c r="M43" s="15">
        <v>7319.51</v>
      </c>
      <c r="N43" s="14">
        <v>2.0756665122101031E-2</v>
      </c>
    </row>
    <row r="44" spans="1:14" ht="24" customHeight="1" x14ac:dyDescent="0.2">
      <c r="A44" s="21" t="s">
        <v>23</v>
      </c>
      <c r="B44" s="21"/>
      <c r="C44" s="21"/>
      <c r="D44" s="21" t="s">
        <v>24</v>
      </c>
      <c r="E44" s="21"/>
      <c r="F44" s="22"/>
      <c r="G44" s="21"/>
      <c r="H44" s="21"/>
      <c r="I44" s="21"/>
      <c r="J44" s="21"/>
      <c r="K44" s="21"/>
      <c r="L44" s="21"/>
      <c r="M44" s="20">
        <v>193143.91</v>
      </c>
      <c r="N44" s="19">
        <v>0.54771746472690397</v>
      </c>
    </row>
    <row r="45" spans="1:14" ht="51.95" customHeight="1" x14ac:dyDescent="0.2">
      <c r="A45" s="18" t="s">
        <v>120</v>
      </c>
      <c r="B45" s="16" t="s">
        <v>119</v>
      </c>
      <c r="C45" s="18" t="s">
        <v>97</v>
      </c>
      <c r="D45" s="18" t="s">
        <v>118</v>
      </c>
      <c r="E45" s="17" t="s">
        <v>86</v>
      </c>
      <c r="F45" s="16">
        <v>122</v>
      </c>
      <c r="G45" s="15">
        <v>28.13</v>
      </c>
      <c r="H45" s="15">
        <v>3.07</v>
      </c>
      <c r="I45" s="15">
        <v>31.68</v>
      </c>
      <c r="J45" s="15">
        <v>34.75</v>
      </c>
      <c r="K45" s="15">
        <v>374.54</v>
      </c>
      <c r="L45" s="15">
        <v>3864.96</v>
      </c>
      <c r="M45" s="15">
        <v>4239.5</v>
      </c>
      <c r="N45" s="14">
        <v>1.2022373326240053E-2</v>
      </c>
    </row>
    <row r="46" spans="1:14" ht="51.95" customHeight="1" x14ac:dyDescent="0.2">
      <c r="A46" s="18" t="s">
        <v>117</v>
      </c>
      <c r="B46" s="16" t="s">
        <v>116</v>
      </c>
      <c r="C46" s="18" t="s">
        <v>97</v>
      </c>
      <c r="D46" s="18" t="s">
        <v>115</v>
      </c>
      <c r="E46" s="17" t="s">
        <v>86</v>
      </c>
      <c r="F46" s="16">
        <v>277</v>
      </c>
      <c r="G46" s="15">
        <v>38.01</v>
      </c>
      <c r="H46" s="15">
        <v>3.53</v>
      </c>
      <c r="I46" s="15">
        <v>43.42</v>
      </c>
      <c r="J46" s="15">
        <v>46.95</v>
      </c>
      <c r="K46" s="15">
        <v>977.81</v>
      </c>
      <c r="L46" s="15">
        <v>12027.34</v>
      </c>
      <c r="M46" s="15">
        <v>13005.15</v>
      </c>
      <c r="N46" s="14">
        <v>3.6880001996403074E-2</v>
      </c>
    </row>
    <row r="47" spans="1:14" ht="51.95" customHeight="1" x14ac:dyDescent="0.2">
      <c r="A47" s="18" t="s">
        <v>114</v>
      </c>
      <c r="B47" s="16" t="s">
        <v>113</v>
      </c>
      <c r="C47" s="18" t="s">
        <v>97</v>
      </c>
      <c r="D47" s="18" t="s">
        <v>112</v>
      </c>
      <c r="E47" s="17" t="s">
        <v>86</v>
      </c>
      <c r="F47" s="16">
        <v>132</v>
      </c>
      <c r="G47" s="15">
        <v>53.28</v>
      </c>
      <c r="H47" s="15">
        <v>4.21</v>
      </c>
      <c r="I47" s="15">
        <v>61.61</v>
      </c>
      <c r="J47" s="15">
        <v>65.819999999999993</v>
      </c>
      <c r="K47" s="15">
        <v>555.72</v>
      </c>
      <c r="L47" s="15">
        <v>8132.52</v>
      </c>
      <c r="M47" s="15">
        <v>8688.24</v>
      </c>
      <c r="N47" s="14">
        <v>2.463810940629128E-2</v>
      </c>
    </row>
    <row r="48" spans="1:14" ht="51.95" customHeight="1" x14ac:dyDescent="0.2">
      <c r="A48" s="18" t="s">
        <v>111</v>
      </c>
      <c r="B48" s="16" t="s">
        <v>110</v>
      </c>
      <c r="C48" s="18" t="s">
        <v>97</v>
      </c>
      <c r="D48" s="18" t="s">
        <v>109</v>
      </c>
      <c r="E48" s="17" t="s">
        <v>86</v>
      </c>
      <c r="F48" s="16">
        <v>530</v>
      </c>
      <c r="G48" s="15">
        <v>73.03</v>
      </c>
      <c r="H48" s="15">
        <v>5.0999999999999996</v>
      </c>
      <c r="I48" s="15">
        <v>85.12</v>
      </c>
      <c r="J48" s="15">
        <v>90.22</v>
      </c>
      <c r="K48" s="15">
        <v>2703</v>
      </c>
      <c r="L48" s="15">
        <v>45113.599999999999</v>
      </c>
      <c r="M48" s="15">
        <v>47816.6</v>
      </c>
      <c r="N48" s="14">
        <v>0.13559830555289307</v>
      </c>
    </row>
    <row r="49" spans="1:14" ht="51.95" customHeight="1" x14ac:dyDescent="0.2">
      <c r="A49" s="18" t="s">
        <v>108</v>
      </c>
      <c r="B49" s="16" t="s">
        <v>107</v>
      </c>
      <c r="C49" s="18" t="s">
        <v>97</v>
      </c>
      <c r="D49" s="18" t="s">
        <v>106</v>
      </c>
      <c r="E49" s="17" t="s">
        <v>86</v>
      </c>
      <c r="F49" s="16">
        <v>123</v>
      </c>
      <c r="G49" s="15">
        <v>96.42</v>
      </c>
      <c r="H49" s="15">
        <v>6.23</v>
      </c>
      <c r="I49" s="15">
        <v>112.88</v>
      </c>
      <c r="J49" s="15">
        <v>119.11</v>
      </c>
      <c r="K49" s="15">
        <v>766.29</v>
      </c>
      <c r="L49" s="15">
        <v>13884.24</v>
      </c>
      <c r="M49" s="15">
        <v>14650.53</v>
      </c>
      <c r="N49" s="14">
        <v>4.1545970300101348E-2</v>
      </c>
    </row>
    <row r="50" spans="1:14" ht="51.95" customHeight="1" x14ac:dyDescent="0.2">
      <c r="A50" s="18" t="s">
        <v>105</v>
      </c>
      <c r="B50" s="16" t="s">
        <v>104</v>
      </c>
      <c r="C50" s="18" t="s">
        <v>97</v>
      </c>
      <c r="D50" s="18" t="s">
        <v>103</v>
      </c>
      <c r="E50" s="17" t="s">
        <v>86</v>
      </c>
      <c r="F50" s="16">
        <v>50</v>
      </c>
      <c r="G50" s="15">
        <v>124.7</v>
      </c>
      <c r="H50" s="15">
        <v>7.36</v>
      </c>
      <c r="I50" s="15">
        <v>146.69</v>
      </c>
      <c r="J50" s="15">
        <v>154.05000000000001</v>
      </c>
      <c r="K50" s="15">
        <v>368</v>
      </c>
      <c r="L50" s="15">
        <v>7334.5</v>
      </c>
      <c r="M50" s="15">
        <v>7702.5</v>
      </c>
      <c r="N50" s="14">
        <v>2.1842748094200733E-2</v>
      </c>
    </row>
    <row r="51" spans="1:14" ht="51.95" customHeight="1" x14ac:dyDescent="0.2">
      <c r="A51" s="18" t="s">
        <v>102</v>
      </c>
      <c r="B51" s="16" t="s">
        <v>101</v>
      </c>
      <c r="C51" s="18" t="s">
        <v>97</v>
      </c>
      <c r="D51" s="18" t="s">
        <v>100</v>
      </c>
      <c r="E51" s="17" t="s">
        <v>86</v>
      </c>
      <c r="F51" s="16">
        <v>150</v>
      </c>
      <c r="G51" s="15">
        <v>154.07</v>
      </c>
      <c r="H51" s="15">
        <v>8.6999999999999993</v>
      </c>
      <c r="I51" s="15">
        <v>181.63</v>
      </c>
      <c r="J51" s="15">
        <v>190.33</v>
      </c>
      <c r="K51" s="15">
        <v>1305</v>
      </c>
      <c r="L51" s="15">
        <v>27244.5</v>
      </c>
      <c r="M51" s="15">
        <v>28549.5</v>
      </c>
      <c r="N51" s="14">
        <v>8.096066688937148E-2</v>
      </c>
    </row>
    <row r="52" spans="1:14" ht="51.95" customHeight="1" x14ac:dyDescent="0.2">
      <c r="A52" s="18" t="s">
        <v>99</v>
      </c>
      <c r="B52" s="16" t="s">
        <v>98</v>
      </c>
      <c r="C52" s="18" t="s">
        <v>97</v>
      </c>
      <c r="D52" s="18" t="s">
        <v>96</v>
      </c>
      <c r="E52" s="17" t="s">
        <v>86</v>
      </c>
      <c r="F52" s="16">
        <v>231</v>
      </c>
      <c r="G52" s="15">
        <v>188.44</v>
      </c>
      <c r="H52" s="15">
        <v>10.28</v>
      </c>
      <c r="I52" s="15">
        <v>222.51</v>
      </c>
      <c r="J52" s="15">
        <v>232.79</v>
      </c>
      <c r="K52" s="15">
        <v>2374.6799999999998</v>
      </c>
      <c r="L52" s="15">
        <v>51399.81</v>
      </c>
      <c r="M52" s="15">
        <v>53774.49</v>
      </c>
      <c r="N52" s="14">
        <v>0.15249368892750617</v>
      </c>
    </row>
    <row r="53" spans="1:14" ht="51.95" customHeight="1" x14ac:dyDescent="0.2">
      <c r="A53" s="18" t="s">
        <v>95</v>
      </c>
      <c r="B53" s="16" t="s">
        <v>94</v>
      </c>
      <c r="C53" s="18" t="s">
        <v>43</v>
      </c>
      <c r="D53" s="18" t="s">
        <v>93</v>
      </c>
      <c r="E53" s="17" t="s">
        <v>86</v>
      </c>
      <c r="F53" s="16">
        <v>189</v>
      </c>
      <c r="G53" s="15">
        <v>14.6</v>
      </c>
      <c r="H53" s="15">
        <v>5.07</v>
      </c>
      <c r="I53" s="15">
        <v>12.96</v>
      </c>
      <c r="J53" s="15">
        <v>18.03</v>
      </c>
      <c r="K53" s="15">
        <v>958.23</v>
      </c>
      <c r="L53" s="15">
        <v>2449.44</v>
      </c>
      <c r="M53" s="15">
        <v>3407.67</v>
      </c>
      <c r="N53" s="14">
        <v>9.6634699640590731E-3</v>
      </c>
    </row>
    <row r="54" spans="1:14" ht="51.95" customHeight="1" x14ac:dyDescent="0.2">
      <c r="A54" s="18" t="s">
        <v>92</v>
      </c>
      <c r="B54" s="16" t="s">
        <v>91</v>
      </c>
      <c r="C54" s="18" t="s">
        <v>43</v>
      </c>
      <c r="D54" s="18" t="s">
        <v>90</v>
      </c>
      <c r="E54" s="17" t="s">
        <v>86</v>
      </c>
      <c r="F54" s="16">
        <v>40</v>
      </c>
      <c r="G54" s="15">
        <v>19.399999999999999</v>
      </c>
      <c r="H54" s="15">
        <v>5.07</v>
      </c>
      <c r="I54" s="15">
        <v>18.89</v>
      </c>
      <c r="J54" s="15">
        <v>23.96</v>
      </c>
      <c r="K54" s="15">
        <v>202.8</v>
      </c>
      <c r="L54" s="15">
        <v>755.6</v>
      </c>
      <c r="M54" s="15">
        <v>958.4</v>
      </c>
      <c r="N54" s="14">
        <v>2.7178305450804262E-3</v>
      </c>
    </row>
    <row r="55" spans="1:14" ht="39" customHeight="1" x14ac:dyDescent="0.2">
      <c r="A55" s="18" t="s">
        <v>89</v>
      </c>
      <c r="B55" s="16" t="s">
        <v>88</v>
      </c>
      <c r="C55" s="18" t="s">
        <v>43</v>
      </c>
      <c r="D55" s="18" t="s">
        <v>87</v>
      </c>
      <c r="E55" s="17" t="s">
        <v>86</v>
      </c>
      <c r="F55" s="16">
        <v>206.4</v>
      </c>
      <c r="G55" s="15">
        <v>31.96</v>
      </c>
      <c r="H55" s="15">
        <v>5.07</v>
      </c>
      <c r="I55" s="15">
        <v>34.409999999999997</v>
      </c>
      <c r="J55" s="15">
        <v>39.479999999999997</v>
      </c>
      <c r="K55" s="15">
        <v>1046.44</v>
      </c>
      <c r="L55" s="15">
        <v>7102.23</v>
      </c>
      <c r="M55" s="15">
        <v>8148.67</v>
      </c>
      <c r="N55" s="14">
        <v>2.3107996898769318E-2</v>
      </c>
    </row>
    <row r="56" spans="1:14" ht="24" customHeight="1" x14ac:dyDescent="0.2">
      <c r="A56" s="18" t="s">
        <v>85</v>
      </c>
      <c r="B56" s="16" t="s">
        <v>84</v>
      </c>
      <c r="C56" s="18" t="s">
        <v>43</v>
      </c>
      <c r="D56" s="18" t="s">
        <v>83</v>
      </c>
      <c r="E56" s="17" t="s">
        <v>41</v>
      </c>
      <c r="F56" s="16">
        <v>50</v>
      </c>
      <c r="G56" s="15">
        <v>9.58</v>
      </c>
      <c r="H56" s="15">
        <v>5.07</v>
      </c>
      <c r="I56" s="15">
        <v>6.76</v>
      </c>
      <c r="J56" s="15">
        <v>11.83</v>
      </c>
      <c r="K56" s="15">
        <v>253.5</v>
      </c>
      <c r="L56" s="15">
        <v>338</v>
      </c>
      <c r="M56" s="15">
        <v>591.5</v>
      </c>
      <c r="N56" s="14">
        <v>1.6773755920441069E-3</v>
      </c>
    </row>
    <row r="57" spans="1:14" ht="26.1" customHeight="1" x14ac:dyDescent="0.2">
      <c r="A57" s="18" t="s">
        <v>82</v>
      </c>
      <c r="B57" s="16" t="s">
        <v>81</v>
      </c>
      <c r="C57" s="18" t="s">
        <v>43</v>
      </c>
      <c r="D57" s="18" t="s">
        <v>80</v>
      </c>
      <c r="E57" s="17" t="s">
        <v>41</v>
      </c>
      <c r="F57" s="16">
        <v>60</v>
      </c>
      <c r="G57" s="15">
        <v>2.12</v>
      </c>
      <c r="H57" s="15">
        <v>1</v>
      </c>
      <c r="I57" s="15">
        <v>1.61</v>
      </c>
      <c r="J57" s="15">
        <v>2.61</v>
      </c>
      <c r="K57" s="15">
        <v>60</v>
      </c>
      <c r="L57" s="15">
        <v>96.6</v>
      </c>
      <c r="M57" s="15">
        <v>156.6</v>
      </c>
      <c r="N57" s="14">
        <v>4.4408625141860886E-4</v>
      </c>
    </row>
    <row r="58" spans="1:14" ht="26.1" customHeight="1" x14ac:dyDescent="0.2">
      <c r="A58" s="18" t="s">
        <v>79</v>
      </c>
      <c r="B58" s="16" t="s">
        <v>78</v>
      </c>
      <c r="C58" s="18" t="s">
        <v>43</v>
      </c>
      <c r="D58" s="18" t="s">
        <v>77</v>
      </c>
      <c r="E58" s="17" t="s">
        <v>41</v>
      </c>
      <c r="F58" s="16">
        <v>12</v>
      </c>
      <c r="G58" s="15">
        <v>2.4300000000000002</v>
      </c>
      <c r="H58" s="15">
        <v>1</v>
      </c>
      <c r="I58" s="15">
        <v>2</v>
      </c>
      <c r="J58" s="15">
        <v>3</v>
      </c>
      <c r="K58" s="15">
        <v>12</v>
      </c>
      <c r="L58" s="15">
        <v>24</v>
      </c>
      <c r="M58" s="15">
        <v>36</v>
      </c>
      <c r="N58" s="14">
        <v>1.0208879342956526E-4</v>
      </c>
    </row>
    <row r="59" spans="1:14" ht="26.1" customHeight="1" x14ac:dyDescent="0.2">
      <c r="A59" s="18" t="s">
        <v>76</v>
      </c>
      <c r="B59" s="16" t="s">
        <v>75</v>
      </c>
      <c r="C59" s="18" t="s">
        <v>43</v>
      </c>
      <c r="D59" s="18" t="s">
        <v>74</v>
      </c>
      <c r="E59" s="17" t="s">
        <v>41</v>
      </c>
      <c r="F59" s="16">
        <v>92</v>
      </c>
      <c r="G59" s="15">
        <v>2.7</v>
      </c>
      <c r="H59" s="15">
        <v>1</v>
      </c>
      <c r="I59" s="15">
        <v>2.33</v>
      </c>
      <c r="J59" s="15">
        <v>3.33</v>
      </c>
      <c r="K59" s="15">
        <v>92</v>
      </c>
      <c r="L59" s="15">
        <v>214.36</v>
      </c>
      <c r="M59" s="15">
        <v>306.36</v>
      </c>
      <c r="N59" s="14">
        <v>8.6877563208560035E-4</v>
      </c>
    </row>
    <row r="60" spans="1:14" ht="26.1" customHeight="1" x14ac:dyDescent="0.2">
      <c r="A60" s="18" t="s">
        <v>73</v>
      </c>
      <c r="B60" s="16" t="s">
        <v>72</v>
      </c>
      <c r="C60" s="18" t="s">
        <v>43</v>
      </c>
      <c r="D60" s="18" t="s">
        <v>71</v>
      </c>
      <c r="E60" s="17" t="s">
        <v>41</v>
      </c>
      <c r="F60" s="16">
        <v>4</v>
      </c>
      <c r="G60" s="15">
        <v>4.49</v>
      </c>
      <c r="H60" s="15">
        <v>1.52</v>
      </c>
      <c r="I60" s="15">
        <v>4.0199999999999996</v>
      </c>
      <c r="J60" s="15">
        <v>5.54</v>
      </c>
      <c r="K60" s="15">
        <v>6.08</v>
      </c>
      <c r="L60" s="15">
        <v>16.079999999999998</v>
      </c>
      <c r="M60" s="15">
        <v>22.16</v>
      </c>
      <c r="N60" s="14">
        <v>6.2841323955532393E-5</v>
      </c>
    </row>
    <row r="61" spans="1:14" ht="26.1" customHeight="1" x14ac:dyDescent="0.2">
      <c r="A61" s="18" t="s">
        <v>70</v>
      </c>
      <c r="B61" s="16" t="s">
        <v>69</v>
      </c>
      <c r="C61" s="18" t="s">
        <v>43</v>
      </c>
      <c r="D61" s="18" t="s">
        <v>68</v>
      </c>
      <c r="E61" s="17" t="s">
        <v>41</v>
      </c>
      <c r="F61" s="16">
        <v>8</v>
      </c>
      <c r="G61" s="15">
        <v>4.8600000000000003</v>
      </c>
      <c r="H61" s="15">
        <v>1.52</v>
      </c>
      <c r="I61" s="15">
        <v>4.4800000000000004</v>
      </c>
      <c r="J61" s="15">
        <v>6</v>
      </c>
      <c r="K61" s="15">
        <v>12.16</v>
      </c>
      <c r="L61" s="15">
        <v>35.840000000000003</v>
      </c>
      <c r="M61" s="15">
        <v>48</v>
      </c>
      <c r="N61" s="14">
        <v>1.3611839123942035E-4</v>
      </c>
    </row>
    <row r="62" spans="1:14" ht="26.1" customHeight="1" x14ac:dyDescent="0.2">
      <c r="A62" s="18" t="s">
        <v>67</v>
      </c>
      <c r="B62" s="16" t="s">
        <v>66</v>
      </c>
      <c r="C62" s="18" t="s">
        <v>43</v>
      </c>
      <c r="D62" s="18" t="s">
        <v>65</v>
      </c>
      <c r="E62" s="17" t="s">
        <v>41</v>
      </c>
      <c r="F62" s="16">
        <v>8</v>
      </c>
      <c r="G62" s="15">
        <v>7.8</v>
      </c>
      <c r="H62" s="15">
        <v>2.02</v>
      </c>
      <c r="I62" s="15">
        <v>7.61</v>
      </c>
      <c r="J62" s="15">
        <v>9.6300000000000008</v>
      </c>
      <c r="K62" s="15">
        <v>16.16</v>
      </c>
      <c r="L62" s="15">
        <v>60.88</v>
      </c>
      <c r="M62" s="15">
        <v>77.040000000000006</v>
      </c>
      <c r="N62" s="14">
        <v>2.1847001793926966E-4</v>
      </c>
    </row>
    <row r="63" spans="1:14" ht="26.1" customHeight="1" x14ac:dyDescent="0.2">
      <c r="A63" s="18" t="s">
        <v>64</v>
      </c>
      <c r="B63" s="16" t="s">
        <v>63</v>
      </c>
      <c r="C63" s="18" t="s">
        <v>43</v>
      </c>
      <c r="D63" s="18" t="s">
        <v>62</v>
      </c>
      <c r="E63" s="17" t="s">
        <v>41</v>
      </c>
      <c r="F63" s="16">
        <v>12</v>
      </c>
      <c r="G63" s="15">
        <v>9.19</v>
      </c>
      <c r="H63" s="15">
        <v>2.02</v>
      </c>
      <c r="I63" s="15">
        <v>9.33</v>
      </c>
      <c r="J63" s="15">
        <v>11.35</v>
      </c>
      <c r="K63" s="15">
        <v>24.24</v>
      </c>
      <c r="L63" s="15">
        <v>111.96</v>
      </c>
      <c r="M63" s="15">
        <v>136.19999999999999</v>
      </c>
      <c r="N63" s="14">
        <v>3.8623593514185519E-4</v>
      </c>
    </row>
    <row r="64" spans="1:14" ht="26.1" customHeight="1" x14ac:dyDescent="0.2">
      <c r="A64" s="18" t="s">
        <v>61</v>
      </c>
      <c r="B64" s="16" t="s">
        <v>60</v>
      </c>
      <c r="C64" s="18" t="s">
        <v>43</v>
      </c>
      <c r="D64" s="18" t="s">
        <v>59</v>
      </c>
      <c r="E64" s="17" t="s">
        <v>41</v>
      </c>
      <c r="F64" s="16">
        <v>6</v>
      </c>
      <c r="G64" s="15">
        <v>10.83</v>
      </c>
      <c r="H64" s="15">
        <v>2.02</v>
      </c>
      <c r="I64" s="15">
        <v>11.35</v>
      </c>
      <c r="J64" s="15">
        <v>13.37</v>
      </c>
      <c r="K64" s="15">
        <v>12.12</v>
      </c>
      <c r="L64" s="15">
        <v>68.099999999999994</v>
      </c>
      <c r="M64" s="15">
        <v>80.22</v>
      </c>
      <c r="N64" s="14">
        <v>2.2748786135888123E-4</v>
      </c>
    </row>
    <row r="65" spans="1:14" ht="26.1" customHeight="1" x14ac:dyDescent="0.2">
      <c r="A65" s="18" t="s">
        <v>58</v>
      </c>
      <c r="B65" s="16" t="s">
        <v>57</v>
      </c>
      <c r="C65" s="18" t="s">
        <v>43</v>
      </c>
      <c r="D65" s="18" t="s">
        <v>56</v>
      </c>
      <c r="E65" s="17" t="s">
        <v>41</v>
      </c>
      <c r="F65" s="16">
        <v>4</v>
      </c>
      <c r="G65" s="15">
        <v>14.35</v>
      </c>
      <c r="H65" s="15">
        <v>2.02</v>
      </c>
      <c r="I65" s="15">
        <v>15.7</v>
      </c>
      <c r="J65" s="15">
        <v>17.72</v>
      </c>
      <c r="K65" s="15">
        <v>8.08</v>
      </c>
      <c r="L65" s="15">
        <v>62.8</v>
      </c>
      <c r="M65" s="15">
        <v>70.88</v>
      </c>
      <c r="N65" s="14">
        <v>2.0100149106354404E-4</v>
      </c>
    </row>
    <row r="66" spans="1:14" ht="26.1" customHeight="1" x14ac:dyDescent="0.2">
      <c r="A66" s="18" t="s">
        <v>55</v>
      </c>
      <c r="B66" s="16" t="s">
        <v>54</v>
      </c>
      <c r="C66" s="18" t="s">
        <v>43</v>
      </c>
      <c r="D66" s="18" t="s">
        <v>53</v>
      </c>
      <c r="E66" s="17" t="s">
        <v>41</v>
      </c>
      <c r="F66" s="16">
        <v>12</v>
      </c>
      <c r="G66" s="15">
        <v>29.63</v>
      </c>
      <c r="H66" s="15">
        <v>2.02</v>
      </c>
      <c r="I66" s="15">
        <v>34.58</v>
      </c>
      <c r="J66" s="15">
        <v>36.6</v>
      </c>
      <c r="K66" s="15">
        <v>24.24</v>
      </c>
      <c r="L66" s="15">
        <v>414.96</v>
      </c>
      <c r="M66" s="15">
        <v>439.2</v>
      </c>
      <c r="N66" s="14">
        <v>1.2454832798406961E-3</v>
      </c>
    </row>
    <row r="67" spans="1:14" ht="26.1" customHeight="1" x14ac:dyDescent="0.2">
      <c r="A67" s="18" t="s">
        <v>52</v>
      </c>
      <c r="B67" s="16" t="s">
        <v>51</v>
      </c>
      <c r="C67" s="18" t="s">
        <v>43</v>
      </c>
      <c r="D67" s="18" t="s">
        <v>50</v>
      </c>
      <c r="E67" s="17" t="s">
        <v>41</v>
      </c>
      <c r="F67" s="16">
        <v>6</v>
      </c>
      <c r="G67" s="15">
        <v>32.18</v>
      </c>
      <c r="H67" s="15">
        <v>2.02</v>
      </c>
      <c r="I67" s="15">
        <v>37.729999999999997</v>
      </c>
      <c r="J67" s="15">
        <v>39.75</v>
      </c>
      <c r="K67" s="15">
        <v>12.12</v>
      </c>
      <c r="L67" s="15">
        <v>226.38</v>
      </c>
      <c r="M67" s="15">
        <v>238.5</v>
      </c>
      <c r="N67" s="14">
        <v>6.7633825647086978E-4</v>
      </c>
    </row>
    <row r="68" spans="1:14" ht="24" customHeight="1" x14ac:dyDescent="0.2">
      <c r="A68" s="21" t="s">
        <v>25</v>
      </c>
      <c r="B68" s="21"/>
      <c r="C68" s="21"/>
      <c r="D68" s="21" t="s">
        <v>26</v>
      </c>
      <c r="E68" s="21"/>
      <c r="F68" s="22"/>
      <c r="G68" s="21"/>
      <c r="H68" s="21"/>
      <c r="I68" s="21"/>
      <c r="J68" s="21"/>
      <c r="K68" s="21"/>
      <c r="L68" s="21"/>
      <c r="M68" s="20">
        <v>3739</v>
      </c>
      <c r="N68" s="19">
        <v>1.0603055517587346E-2</v>
      </c>
    </row>
    <row r="69" spans="1:14" ht="51.95" customHeight="1" x14ac:dyDescent="0.2">
      <c r="A69" s="18" t="s">
        <v>49</v>
      </c>
      <c r="B69" s="16" t="s">
        <v>48</v>
      </c>
      <c r="C69" s="18" t="s">
        <v>43</v>
      </c>
      <c r="D69" s="18" t="s">
        <v>47</v>
      </c>
      <c r="E69" s="17" t="s">
        <v>46</v>
      </c>
      <c r="F69" s="16">
        <v>18</v>
      </c>
      <c r="G69" s="15">
        <v>75.7</v>
      </c>
      <c r="H69" s="15">
        <v>10.49</v>
      </c>
      <c r="I69" s="15">
        <v>83.02</v>
      </c>
      <c r="J69" s="15">
        <v>93.51</v>
      </c>
      <c r="K69" s="15">
        <v>188.82</v>
      </c>
      <c r="L69" s="15">
        <v>1494.36</v>
      </c>
      <c r="M69" s="15">
        <v>1683.18</v>
      </c>
      <c r="N69" s="14">
        <v>4.7731615367993235E-3</v>
      </c>
    </row>
    <row r="70" spans="1:14" ht="39" customHeight="1" x14ac:dyDescent="0.2">
      <c r="A70" s="18" t="s">
        <v>45</v>
      </c>
      <c r="B70" s="16" t="s">
        <v>44</v>
      </c>
      <c r="C70" s="18" t="s">
        <v>43</v>
      </c>
      <c r="D70" s="18" t="s">
        <v>42</v>
      </c>
      <c r="E70" s="17" t="s">
        <v>41</v>
      </c>
      <c r="F70" s="16">
        <v>1</v>
      </c>
      <c r="G70" s="15">
        <v>1664.1</v>
      </c>
      <c r="H70" s="15">
        <v>1939.68</v>
      </c>
      <c r="I70" s="15">
        <v>116.14</v>
      </c>
      <c r="J70" s="15">
        <v>2055.8200000000002</v>
      </c>
      <c r="K70" s="15">
        <v>1939.68</v>
      </c>
      <c r="L70" s="15">
        <v>116.14</v>
      </c>
      <c r="M70" s="15">
        <v>2055.8200000000002</v>
      </c>
      <c r="N70" s="14">
        <v>5.8298939807880238E-3</v>
      </c>
    </row>
    <row r="71" spans="1:14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 t="s">
        <v>40</v>
      </c>
      <c r="K71" s="11" t="s">
        <v>39</v>
      </c>
      <c r="L71" s="11" t="s">
        <v>38</v>
      </c>
      <c r="M71" s="11" t="s">
        <v>37</v>
      </c>
      <c r="N71" s="11"/>
    </row>
    <row r="72" spans="1:14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1:14" x14ac:dyDescent="0.2">
      <c r="A73" s="128" t="s">
        <v>27</v>
      </c>
      <c r="B73" s="128"/>
      <c r="C73" s="128"/>
      <c r="D73" s="12" t="s">
        <v>28</v>
      </c>
      <c r="E73" s="11"/>
      <c r="F73" s="11"/>
      <c r="G73" s="11"/>
      <c r="H73" s="11"/>
      <c r="I73" s="11"/>
      <c r="J73" s="124" t="s">
        <v>29</v>
      </c>
      <c r="K73" s="128"/>
      <c r="L73" s="129">
        <v>285456.36</v>
      </c>
      <c r="M73" s="128"/>
      <c r="N73" s="128"/>
    </row>
    <row r="74" spans="1:14" x14ac:dyDescent="0.2">
      <c r="A74" s="128" t="s">
        <v>30</v>
      </c>
      <c r="B74" s="128"/>
      <c r="C74" s="128"/>
      <c r="D74" s="12" t="s">
        <v>31</v>
      </c>
      <c r="E74" s="11"/>
      <c r="F74" s="11"/>
      <c r="G74" s="11"/>
      <c r="H74" s="11"/>
      <c r="I74" s="11"/>
      <c r="J74" s="124" t="s">
        <v>32</v>
      </c>
      <c r="K74" s="128"/>
      <c r="L74" s="129">
        <v>67177.84</v>
      </c>
      <c r="M74" s="128"/>
      <c r="N74" s="128"/>
    </row>
    <row r="75" spans="1:14" x14ac:dyDescent="0.2">
      <c r="A75" s="128" t="s">
        <v>33</v>
      </c>
      <c r="B75" s="128"/>
      <c r="C75" s="128"/>
      <c r="D75" s="12" t="s">
        <v>34</v>
      </c>
      <c r="E75" s="11"/>
      <c r="F75" s="11"/>
      <c r="G75" s="11"/>
      <c r="H75" s="11"/>
      <c r="I75" s="11"/>
      <c r="J75" s="124" t="s">
        <v>35</v>
      </c>
      <c r="K75" s="128"/>
      <c r="L75" s="129">
        <v>352634.2</v>
      </c>
      <c r="M75" s="128"/>
      <c r="N75" s="128"/>
    </row>
    <row r="76" spans="1:14" ht="60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ht="69.95" customHeight="1" x14ac:dyDescent="0.2">
      <c r="A77" s="130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</row>
  </sheetData>
  <mergeCells count="28">
    <mergeCell ref="A77:N77"/>
    <mergeCell ref="A73:C73"/>
    <mergeCell ref="J73:K73"/>
    <mergeCell ref="L73:N73"/>
    <mergeCell ref="A74:C74"/>
    <mergeCell ref="J74:K74"/>
    <mergeCell ref="L74:N74"/>
    <mergeCell ref="H10:J10"/>
    <mergeCell ref="K10:M10"/>
    <mergeCell ref="A75:C75"/>
    <mergeCell ref="J75:K75"/>
    <mergeCell ref="L75:N75"/>
    <mergeCell ref="A1:N6"/>
    <mergeCell ref="N10:N11"/>
    <mergeCell ref="E7:G7"/>
    <mergeCell ref="H7:J7"/>
    <mergeCell ref="K7:N7"/>
    <mergeCell ref="E8:G8"/>
    <mergeCell ref="H8:J8"/>
    <mergeCell ref="K8:N8"/>
    <mergeCell ref="A9:N9"/>
    <mergeCell ref="A10:A11"/>
    <mergeCell ref="B10:B11"/>
    <mergeCell ref="C10:C11"/>
    <mergeCell ref="D10:D11"/>
    <mergeCell ref="E10:E11"/>
    <mergeCell ref="F10:F11"/>
    <mergeCell ref="G10:G11"/>
  </mergeCells>
  <pageMargins left="0.5" right="0.5" top="1" bottom="1" header="0.5" footer="0.5"/>
  <pageSetup paperSize="9" scale="45" fitToHeight="0" orientation="portrait" r:id="rId1"/>
  <headerFooter>
    <oddHeader xml:space="preserve">&amp;L </oddHeader>
    <oddFooter xml:space="preserve">&amp;L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3"/>
  <sheetViews>
    <sheetView showOutlineSymbols="0" view="pageBreakPreview" zoomScale="60" zoomScaleNormal="85" zoomScalePageLayoutView="70" workbookViewId="0">
      <selection activeCell="H1421" sqref="H1421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x14ac:dyDescent="0.2">
      <c r="A1" s="106" t="s">
        <v>770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1"/>
    </row>
    <row r="3" spans="1:10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1"/>
    </row>
    <row r="4" spans="1:10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1"/>
    </row>
    <row r="6" spans="1:10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4"/>
    </row>
    <row r="7" spans="1:10" ht="15" x14ac:dyDescent="0.2">
      <c r="A7" s="25"/>
      <c r="B7" s="25"/>
      <c r="C7" s="123" t="s">
        <v>769</v>
      </c>
      <c r="D7" s="123"/>
      <c r="E7" s="123" t="s">
        <v>1</v>
      </c>
      <c r="F7" s="123"/>
      <c r="G7" s="123" t="s">
        <v>2</v>
      </c>
      <c r="H7" s="123"/>
      <c r="I7" s="123" t="s">
        <v>3</v>
      </c>
      <c r="J7" s="123"/>
    </row>
    <row r="8" spans="1:10" ht="80.099999999999994" customHeight="1" x14ac:dyDescent="0.2">
      <c r="A8" s="24"/>
      <c r="B8" s="24"/>
      <c r="C8" s="124" t="s">
        <v>4</v>
      </c>
      <c r="D8" s="124"/>
      <c r="E8" s="124" t="s">
        <v>5</v>
      </c>
      <c r="F8" s="124"/>
      <c r="G8" s="124" t="s">
        <v>6</v>
      </c>
      <c r="H8" s="124"/>
      <c r="I8" s="124" t="s">
        <v>7</v>
      </c>
      <c r="J8" s="124"/>
    </row>
    <row r="9" spans="1:10" ht="15" x14ac:dyDescent="0.25">
      <c r="A9" s="125" t="s">
        <v>769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0" ht="30" customHeight="1" x14ac:dyDescent="0.25">
      <c r="A10" s="125" t="s">
        <v>768</v>
      </c>
      <c r="B10" s="105"/>
      <c r="C10" s="105"/>
      <c r="D10" s="105"/>
      <c r="E10" s="105"/>
      <c r="F10" s="105"/>
      <c r="G10" s="105"/>
      <c r="H10" s="105"/>
      <c r="I10" s="105"/>
      <c r="J10" s="105"/>
    </row>
    <row r="11" spans="1:10" ht="18" customHeight="1" x14ac:dyDescent="0.2">
      <c r="A11" s="36" t="s">
        <v>203</v>
      </c>
      <c r="B11" s="23" t="s">
        <v>211</v>
      </c>
      <c r="C11" s="36" t="s">
        <v>210</v>
      </c>
      <c r="D11" s="36" t="s">
        <v>10</v>
      </c>
      <c r="E11" s="126" t="s">
        <v>228</v>
      </c>
      <c r="F11" s="126"/>
      <c r="G11" s="35" t="s">
        <v>209</v>
      </c>
      <c r="H11" s="23" t="s">
        <v>208</v>
      </c>
      <c r="I11" s="23" t="s">
        <v>207</v>
      </c>
      <c r="J11" s="23" t="s">
        <v>11</v>
      </c>
    </row>
    <row r="12" spans="1:10" ht="26.1" customHeight="1" x14ac:dyDescent="0.2">
      <c r="A12" s="18" t="s">
        <v>227</v>
      </c>
      <c r="B12" s="16" t="s">
        <v>202</v>
      </c>
      <c r="C12" s="18" t="s">
        <v>43</v>
      </c>
      <c r="D12" s="18" t="s">
        <v>201</v>
      </c>
      <c r="E12" s="133" t="s">
        <v>263</v>
      </c>
      <c r="F12" s="133"/>
      <c r="G12" s="17" t="s">
        <v>41</v>
      </c>
      <c r="H12" s="34">
        <v>1</v>
      </c>
      <c r="I12" s="15">
        <v>14327.06</v>
      </c>
      <c r="J12" s="15">
        <v>14327.06</v>
      </c>
    </row>
    <row r="13" spans="1:10" ht="24" customHeight="1" x14ac:dyDescent="0.2">
      <c r="A13" s="40" t="s">
        <v>238</v>
      </c>
      <c r="B13" s="41" t="s">
        <v>447</v>
      </c>
      <c r="C13" s="40" t="s">
        <v>97</v>
      </c>
      <c r="D13" s="40" t="s">
        <v>446</v>
      </c>
      <c r="E13" s="134" t="s">
        <v>263</v>
      </c>
      <c r="F13" s="134"/>
      <c r="G13" s="39" t="s">
        <v>223</v>
      </c>
      <c r="H13" s="38">
        <v>176</v>
      </c>
      <c r="I13" s="37">
        <v>37.21</v>
      </c>
      <c r="J13" s="37">
        <v>6548.96</v>
      </c>
    </row>
    <row r="14" spans="1:10" ht="26.1" customHeight="1" x14ac:dyDescent="0.2">
      <c r="A14" s="40" t="s">
        <v>238</v>
      </c>
      <c r="B14" s="41" t="s">
        <v>437</v>
      </c>
      <c r="C14" s="40" t="s">
        <v>97</v>
      </c>
      <c r="D14" s="40" t="s">
        <v>436</v>
      </c>
      <c r="E14" s="134" t="s">
        <v>263</v>
      </c>
      <c r="F14" s="134"/>
      <c r="G14" s="39" t="s">
        <v>223</v>
      </c>
      <c r="H14" s="38">
        <v>66</v>
      </c>
      <c r="I14" s="37">
        <v>117.85</v>
      </c>
      <c r="J14" s="37">
        <v>7778.1</v>
      </c>
    </row>
    <row r="15" spans="1:10" ht="25.5" x14ac:dyDescent="0.2">
      <c r="A15" s="28"/>
      <c r="B15" s="28"/>
      <c r="C15" s="28"/>
      <c r="D15" s="28"/>
      <c r="E15" s="28" t="s">
        <v>217</v>
      </c>
      <c r="F15" s="27">
        <v>6474.2563624000004</v>
      </c>
      <c r="G15" s="28" t="s">
        <v>216</v>
      </c>
      <c r="H15" s="27">
        <v>7390.36</v>
      </c>
      <c r="I15" s="28" t="s">
        <v>215</v>
      </c>
      <c r="J15" s="27">
        <v>13864.62</v>
      </c>
    </row>
    <row r="16" spans="1:10" ht="15" thickBot="1" x14ac:dyDescent="0.25">
      <c r="A16" s="28"/>
      <c r="B16" s="28"/>
      <c r="C16" s="28"/>
      <c r="D16" s="28"/>
      <c r="E16" s="28" t="s">
        <v>214</v>
      </c>
      <c r="F16" s="27">
        <v>3372.58</v>
      </c>
      <c r="G16" s="28"/>
      <c r="H16" s="132" t="s">
        <v>213</v>
      </c>
      <c r="I16" s="132"/>
      <c r="J16" s="27">
        <v>17699.64</v>
      </c>
    </row>
    <row r="17" spans="1:10" ht="0.95" customHeight="1" thickTop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ht="18" customHeight="1" x14ac:dyDescent="0.2">
      <c r="A18" s="36" t="s">
        <v>200</v>
      </c>
      <c r="B18" s="23" t="s">
        <v>211</v>
      </c>
      <c r="C18" s="36" t="s">
        <v>210</v>
      </c>
      <c r="D18" s="36" t="s">
        <v>10</v>
      </c>
      <c r="E18" s="126" t="s">
        <v>228</v>
      </c>
      <c r="F18" s="126"/>
      <c r="G18" s="35" t="s">
        <v>209</v>
      </c>
      <c r="H18" s="23" t="s">
        <v>208</v>
      </c>
      <c r="I18" s="23" t="s">
        <v>207</v>
      </c>
      <c r="J18" s="23" t="s">
        <v>11</v>
      </c>
    </row>
    <row r="19" spans="1:10" ht="24" customHeight="1" x14ac:dyDescent="0.2">
      <c r="A19" s="18" t="s">
        <v>227</v>
      </c>
      <c r="B19" s="16" t="s">
        <v>199</v>
      </c>
      <c r="C19" s="18" t="s">
        <v>43</v>
      </c>
      <c r="D19" s="18" t="s">
        <v>198</v>
      </c>
      <c r="E19" s="133" t="s">
        <v>263</v>
      </c>
      <c r="F19" s="133"/>
      <c r="G19" s="17" t="s">
        <v>133</v>
      </c>
      <c r="H19" s="34">
        <v>1</v>
      </c>
      <c r="I19" s="15">
        <v>488.4</v>
      </c>
      <c r="J19" s="15">
        <v>488.4</v>
      </c>
    </row>
    <row r="20" spans="1:10" ht="26.1" customHeight="1" x14ac:dyDescent="0.2">
      <c r="A20" s="40" t="s">
        <v>238</v>
      </c>
      <c r="B20" s="41" t="s">
        <v>360</v>
      </c>
      <c r="C20" s="40" t="s">
        <v>97</v>
      </c>
      <c r="D20" s="40" t="s">
        <v>359</v>
      </c>
      <c r="E20" s="134" t="s">
        <v>263</v>
      </c>
      <c r="F20" s="134"/>
      <c r="G20" s="39" t="s">
        <v>223</v>
      </c>
      <c r="H20" s="38">
        <v>0.5</v>
      </c>
      <c r="I20" s="37">
        <v>27.48</v>
      </c>
      <c r="J20" s="37">
        <v>13.74</v>
      </c>
    </row>
    <row r="21" spans="1:10" ht="24" customHeight="1" x14ac:dyDescent="0.2">
      <c r="A21" s="40" t="s">
        <v>238</v>
      </c>
      <c r="B21" s="41" t="s">
        <v>277</v>
      </c>
      <c r="C21" s="40" t="s">
        <v>97</v>
      </c>
      <c r="D21" s="40" t="s">
        <v>276</v>
      </c>
      <c r="E21" s="134" t="s">
        <v>263</v>
      </c>
      <c r="F21" s="134"/>
      <c r="G21" s="39" t="s">
        <v>223</v>
      </c>
      <c r="H21" s="38">
        <v>0.5</v>
      </c>
      <c r="I21" s="37">
        <v>19.64</v>
      </c>
      <c r="J21" s="37">
        <v>9.82</v>
      </c>
    </row>
    <row r="22" spans="1:10" ht="39" customHeight="1" x14ac:dyDescent="0.2">
      <c r="A22" s="32" t="s">
        <v>222</v>
      </c>
      <c r="B22" s="33" t="s">
        <v>767</v>
      </c>
      <c r="C22" s="32" t="s">
        <v>97</v>
      </c>
      <c r="D22" s="32" t="s">
        <v>766</v>
      </c>
      <c r="E22" s="131" t="s">
        <v>219</v>
      </c>
      <c r="F22" s="131"/>
      <c r="G22" s="31" t="s">
        <v>133</v>
      </c>
      <c r="H22" s="30">
        <v>1</v>
      </c>
      <c r="I22" s="29">
        <v>445</v>
      </c>
      <c r="J22" s="29">
        <v>445</v>
      </c>
    </row>
    <row r="23" spans="1:10" ht="26.1" customHeight="1" x14ac:dyDescent="0.2">
      <c r="A23" s="32" t="s">
        <v>222</v>
      </c>
      <c r="B23" s="33" t="s">
        <v>403</v>
      </c>
      <c r="C23" s="32" t="s">
        <v>97</v>
      </c>
      <c r="D23" s="32" t="s">
        <v>402</v>
      </c>
      <c r="E23" s="131" t="s">
        <v>219</v>
      </c>
      <c r="F23" s="131"/>
      <c r="G23" s="31" t="s">
        <v>86</v>
      </c>
      <c r="H23" s="30">
        <v>1.3333299999999999</v>
      </c>
      <c r="I23" s="29">
        <v>8.0299999999999994</v>
      </c>
      <c r="J23" s="29">
        <v>10.7</v>
      </c>
    </row>
    <row r="24" spans="1:10" ht="26.1" customHeight="1" x14ac:dyDescent="0.2">
      <c r="A24" s="32" t="s">
        <v>222</v>
      </c>
      <c r="B24" s="33" t="s">
        <v>765</v>
      </c>
      <c r="C24" s="32" t="s">
        <v>97</v>
      </c>
      <c r="D24" s="32" t="s">
        <v>764</v>
      </c>
      <c r="E24" s="131" t="s">
        <v>219</v>
      </c>
      <c r="F24" s="131"/>
      <c r="G24" s="31" t="s">
        <v>86</v>
      </c>
      <c r="H24" s="30">
        <v>2</v>
      </c>
      <c r="I24" s="29">
        <v>1.94</v>
      </c>
      <c r="J24" s="29">
        <v>3.88</v>
      </c>
    </row>
    <row r="25" spans="1:10" ht="24" customHeight="1" x14ac:dyDescent="0.2">
      <c r="A25" s="32" t="s">
        <v>222</v>
      </c>
      <c r="B25" s="33" t="s">
        <v>405</v>
      </c>
      <c r="C25" s="32" t="s">
        <v>97</v>
      </c>
      <c r="D25" s="32" t="s">
        <v>404</v>
      </c>
      <c r="E25" s="131" t="s">
        <v>219</v>
      </c>
      <c r="F25" s="131"/>
      <c r="G25" s="31" t="s">
        <v>352</v>
      </c>
      <c r="H25" s="30">
        <v>0.2</v>
      </c>
      <c r="I25" s="29">
        <v>26.33</v>
      </c>
      <c r="J25" s="29">
        <v>5.26</v>
      </c>
    </row>
    <row r="26" spans="1:10" ht="25.5" x14ac:dyDescent="0.2">
      <c r="A26" s="28"/>
      <c r="B26" s="28"/>
      <c r="C26" s="28"/>
      <c r="D26" s="28"/>
      <c r="E26" s="28" t="s">
        <v>217</v>
      </c>
      <c r="F26" s="27">
        <v>8.1344852000000003</v>
      </c>
      <c r="G26" s="28" t="s">
        <v>216</v>
      </c>
      <c r="H26" s="27">
        <v>9.2899999999999991</v>
      </c>
      <c r="I26" s="28" t="s">
        <v>215</v>
      </c>
      <c r="J26" s="27">
        <v>17.420000000000002</v>
      </c>
    </row>
    <row r="27" spans="1:10" ht="15" thickBot="1" x14ac:dyDescent="0.25">
      <c r="A27" s="28"/>
      <c r="B27" s="28"/>
      <c r="C27" s="28"/>
      <c r="D27" s="28"/>
      <c r="E27" s="28" t="s">
        <v>214</v>
      </c>
      <c r="F27" s="27">
        <v>114.96</v>
      </c>
      <c r="G27" s="28"/>
      <c r="H27" s="132" t="s">
        <v>213</v>
      </c>
      <c r="I27" s="132"/>
      <c r="J27" s="27">
        <v>603.36</v>
      </c>
    </row>
    <row r="28" spans="1:10" ht="0.95" customHeight="1" thickTop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8" customHeight="1" x14ac:dyDescent="0.2">
      <c r="A29" s="36" t="s">
        <v>197</v>
      </c>
      <c r="B29" s="23" t="s">
        <v>211</v>
      </c>
      <c r="C29" s="36" t="s">
        <v>210</v>
      </c>
      <c r="D29" s="36" t="s">
        <v>10</v>
      </c>
      <c r="E29" s="126" t="s">
        <v>228</v>
      </c>
      <c r="F29" s="126"/>
      <c r="G29" s="35" t="s">
        <v>209</v>
      </c>
      <c r="H29" s="23" t="s">
        <v>208</v>
      </c>
      <c r="I29" s="23" t="s">
        <v>207</v>
      </c>
      <c r="J29" s="23" t="s">
        <v>11</v>
      </c>
    </row>
    <row r="30" spans="1:10" ht="65.099999999999994" customHeight="1" x14ac:dyDescent="0.2">
      <c r="A30" s="18" t="s">
        <v>227</v>
      </c>
      <c r="B30" s="16" t="s">
        <v>196</v>
      </c>
      <c r="C30" s="18" t="s">
        <v>43</v>
      </c>
      <c r="D30" s="18" t="s">
        <v>195</v>
      </c>
      <c r="E30" s="133" t="s">
        <v>263</v>
      </c>
      <c r="F30" s="133"/>
      <c r="G30" s="17" t="s">
        <v>133</v>
      </c>
      <c r="H30" s="34">
        <v>1</v>
      </c>
      <c r="I30" s="15">
        <v>633.98</v>
      </c>
      <c r="J30" s="15">
        <v>633.98</v>
      </c>
    </row>
    <row r="31" spans="1:10" ht="26.1" customHeight="1" x14ac:dyDescent="0.2">
      <c r="A31" s="40" t="s">
        <v>238</v>
      </c>
      <c r="B31" s="41" t="s">
        <v>360</v>
      </c>
      <c r="C31" s="40" t="s">
        <v>97</v>
      </c>
      <c r="D31" s="40" t="s">
        <v>359</v>
      </c>
      <c r="E31" s="134" t="s">
        <v>263</v>
      </c>
      <c r="F31" s="134"/>
      <c r="G31" s="39" t="s">
        <v>223</v>
      </c>
      <c r="H31" s="38">
        <v>1.3488</v>
      </c>
      <c r="I31" s="37">
        <v>27.48</v>
      </c>
      <c r="J31" s="37">
        <v>37.06</v>
      </c>
    </row>
    <row r="32" spans="1:10" ht="24" customHeight="1" x14ac:dyDescent="0.2">
      <c r="A32" s="40" t="s">
        <v>238</v>
      </c>
      <c r="B32" s="41" t="s">
        <v>467</v>
      </c>
      <c r="C32" s="40" t="s">
        <v>97</v>
      </c>
      <c r="D32" s="40" t="s">
        <v>466</v>
      </c>
      <c r="E32" s="134" t="s">
        <v>263</v>
      </c>
      <c r="F32" s="134"/>
      <c r="G32" s="39" t="s">
        <v>223</v>
      </c>
      <c r="H32" s="38">
        <v>0.26922000000000001</v>
      </c>
      <c r="I32" s="37">
        <v>28.62</v>
      </c>
      <c r="J32" s="37">
        <v>7.7</v>
      </c>
    </row>
    <row r="33" spans="1:10" ht="24" customHeight="1" x14ac:dyDescent="0.2">
      <c r="A33" s="40" t="s">
        <v>238</v>
      </c>
      <c r="B33" s="41" t="s">
        <v>349</v>
      </c>
      <c r="C33" s="40" t="s">
        <v>97</v>
      </c>
      <c r="D33" s="40" t="s">
        <v>348</v>
      </c>
      <c r="E33" s="134" t="s">
        <v>263</v>
      </c>
      <c r="F33" s="134"/>
      <c r="G33" s="39" t="s">
        <v>223</v>
      </c>
      <c r="H33" s="38">
        <v>1.98</v>
      </c>
      <c r="I33" s="37">
        <v>28.64</v>
      </c>
      <c r="J33" s="37">
        <v>56.7</v>
      </c>
    </row>
    <row r="34" spans="1:10" ht="24" customHeight="1" x14ac:dyDescent="0.2">
      <c r="A34" s="40" t="s">
        <v>238</v>
      </c>
      <c r="B34" s="41" t="s">
        <v>277</v>
      </c>
      <c r="C34" s="40" t="s">
        <v>97</v>
      </c>
      <c r="D34" s="40" t="s">
        <v>276</v>
      </c>
      <c r="E34" s="134" t="s">
        <v>263</v>
      </c>
      <c r="F34" s="134"/>
      <c r="G34" s="39" t="s">
        <v>223</v>
      </c>
      <c r="H34" s="38">
        <v>4.0210600000000003</v>
      </c>
      <c r="I34" s="37">
        <v>19.64</v>
      </c>
      <c r="J34" s="37">
        <v>78.97</v>
      </c>
    </row>
    <row r="35" spans="1:10" ht="24" customHeight="1" x14ac:dyDescent="0.2">
      <c r="A35" s="40" t="s">
        <v>238</v>
      </c>
      <c r="B35" s="41" t="s">
        <v>267</v>
      </c>
      <c r="C35" s="40" t="s">
        <v>97</v>
      </c>
      <c r="D35" s="40" t="s">
        <v>266</v>
      </c>
      <c r="E35" s="134" t="s">
        <v>263</v>
      </c>
      <c r="F35" s="134"/>
      <c r="G35" s="39" t="s">
        <v>223</v>
      </c>
      <c r="H35" s="38">
        <v>0.31552000000000002</v>
      </c>
      <c r="I35" s="37">
        <v>27.16</v>
      </c>
      <c r="J35" s="37">
        <v>8.56</v>
      </c>
    </row>
    <row r="36" spans="1:10" ht="24" customHeight="1" x14ac:dyDescent="0.2">
      <c r="A36" s="32" t="s">
        <v>222</v>
      </c>
      <c r="B36" s="33" t="s">
        <v>763</v>
      </c>
      <c r="C36" s="32" t="s">
        <v>43</v>
      </c>
      <c r="D36" s="32" t="s">
        <v>762</v>
      </c>
      <c r="E36" s="131" t="s">
        <v>219</v>
      </c>
      <c r="F36" s="131"/>
      <c r="G36" s="31" t="s">
        <v>46</v>
      </c>
      <c r="H36" s="30">
        <v>3.5400000000000001E-2</v>
      </c>
      <c r="I36" s="29">
        <v>132.5</v>
      </c>
      <c r="J36" s="29">
        <v>4.6900000000000004</v>
      </c>
    </row>
    <row r="37" spans="1:10" ht="24" customHeight="1" x14ac:dyDescent="0.2">
      <c r="A37" s="32" t="s">
        <v>222</v>
      </c>
      <c r="B37" s="33" t="s">
        <v>761</v>
      </c>
      <c r="C37" s="32" t="s">
        <v>43</v>
      </c>
      <c r="D37" s="32" t="s">
        <v>760</v>
      </c>
      <c r="E37" s="131" t="s">
        <v>219</v>
      </c>
      <c r="F37" s="131"/>
      <c r="G37" s="31" t="s">
        <v>352</v>
      </c>
      <c r="H37" s="30">
        <v>1.32</v>
      </c>
      <c r="I37" s="29">
        <v>0.8</v>
      </c>
      <c r="J37" s="29">
        <v>1.05</v>
      </c>
    </row>
    <row r="38" spans="1:10" ht="24" customHeight="1" x14ac:dyDescent="0.2">
      <c r="A38" s="32" t="s">
        <v>222</v>
      </c>
      <c r="B38" s="33" t="s">
        <v>759</v>
      </c>
      <c r="C38" s="32" t="s">
        <v>43</v>
      </c>
      <c r="D38" s="32" t="s">
        <v>758</v>
      </c>
      <c r="E38" s="131" t="s">
        <v>219</v>
      </c>
      <c r="F38" s="131"/>
      <c r="G38" s="31" t="s">
        <v>352</v>
      </c>
      <c r="H38" s="30">
        <v>5.0999999999999996</v>
      </c>
      <c r="I38" s="29">
        <v>0.61</v>
      </c>
      <c r="J38" s="29">
        <v>3.11</v>
      </c>
    </row>
    <row r="39" spans="1:10" ht="24" customHeight="1" x14ac:dyDescent="0.2">
      <c r="A39" s="32" t="s">
        <v>222</v>
      </c>
      <c r="B39" s="33" t="s">
        <v>757</v>
      </c>
      <c r="C39" s="32" t="s">
        <v>43</v>
      </c>
      <c r="D39" s="32" t="s">
        <v>756</v>
      </c>
      <c r="E39" s="131" t="s">
        <v>219</v>
      </c>
      <c r="F39" s="131"/>
      <c r="G39" s="31" t="s">
        <v>46</v>
      </c>
      <c r="H39" s="30">
        <v>0.06</v>
      </c>
      <c r="I39" s="29">
        <v>143.1</v>
      </c>
      <c r="J39" s="29">
        <v>8.58</v>
      </c>
    </row>
    <row r="40" spans="1:10" ht="24" customHeight="1" x14ac:dyDescent="0.2">
      <c r="A40" s="32" t="s">
        <v>222</v>
      </c>
      <c r="B40" s="33" t="s">
        <v>755</v>
      </c>
      <c r="C40" s="32" t="s">
        <v>43</v>
      </c>
      <c r="D40" s="32" t="s">
        <v>754</v>
      </c>
      <c r="E40" s="131" t="s">
        <v>219</v>
      </c>
      <c r="F40" s="131"/>
      <c r="G40" s="31" t="s">
        <v>86</v>
      </c>
      <c r="H40" s="30">
        <v>6.55</v>
      </c>
      <c r="I40" s="29">
        <v>14.76</v>
      </c>
      <c r="J40" s="29">
        <v>96.67</v>
      </c>
    </row>
    <row r="41" spans="1:10" ht="24" customHeight="1" x14ac:dyDescent="0.2">
      <c r="A41" s="32" t="s">
        <v>222</v>
      </c>
      <c r="B41" s="33" t="s">
        <v>753</v>
      </c>
      <c r="C41" s="32" t="s">
        <v>43</v>
      </c>
      <c r="D41" s="32" t="s">
        <v>752</v>
      </c>
      <c r="E41" s="131" t="s">
        <v>219</v>
      </c>
      <c r="F41" s="131"/>
      <c r="G41" s="31" t="s">
        <v>133</v>
      </c>
      <c r="H41" s="30">
        <v>3.45</v>
      </c>
      <c r="I41" s="29">
        <v>54.25</v>
      </c>
      <c r="J41" s="29">
        <v>187.16</v>
      </c>
    </row>
    <row r="42" spans="1:10" ht="24" customHeight="1" x14ac:dyDescent="0.2">
      <c r="A42" s="32" t="s">
        <v>222</v>
      </c>
      <c r="B42" s="33" t="s">
        <v>751</v>
      </c>
      <c r="C42" s="32" t="s">
        <v>43</v>
      </c>
      <c r="D42" s="32" t="s">
        <v>750</v>
      </c>
      <c r="E42" s="131" t="s">
        <v>219</v>
      </c>
      <c r="F42" s="131"/>
      <c r="G42" s="31" t="s">
        <v>133</v>
      </c>
      <c r="H42" s="30">
        <v>1.5640000000000001</v>
      </c>
      <c r="I42" s="29">
        <v>34.97</v>
      </c>
      <c r="J42" s="29">
        <v>54.69</v>
      </c>
    </row>
    <row r="43" spans="1:10" ht="24" customHeight="1" x14ac:dyDescent="0.2">
      <c r="A43" s="32" t="s">
        <v>222</v>
      </c>
      <c r="B43" s="33" t="s">
        <v>749</v>
      </c>
      <c r="C43" s="32" t="s">
        <v>43</v>
      </c>
      <c r="D43" s="32" t="s">
        <v>748</v>
      </c>
      <c r="E43" s="131" t="s">
        <v>219</v>
      </c>
      <c r="F43" s="131"/>
      <c r="G43" s="31" t="s">
        <v>41</v>
      </c>
      <c r="H43" s="30">
        <v>1.9312</v>
      </c>
      <c r="I43" s="29">
        <v>0.84</v>
      </c>
      <c r="J43" s="29">
        <v>1.62</v>
      </c>
    </row>
    <row r="44" spans="1:10" ht="26.1" customHeight="1" x14ac:dyDescent="0.2">
      <c r="A44" s="32" t="s">
        <v>222</v>
      </c>
      <c r="B44" s="33" t="s">
        <v>747</v>
      </c>
      <c r="C44" s="32" t="s">
        <v>43</v>
      </c>
      <c r="D44" s="32" t="s">
        <v>746</v>
      </c>
      <c r="E44" s="131" t="s">
        <v>219</v>
      </c>
      <c r="F44" s="131"/>
      <c r="G44" s="31" t="s">
        <v>41</v>
      </c>
      <c r="H44" s="30">
        <v>1.9312</v>
      </c>
      <c r="I44" s="29">
        <v>1.9</v>
      </c>
      <c r="J44" s="29">
        <v>3.66</v>
      </c>
    </row>
    <row r="45" spans="1:10" ht="24" customHeight="1" x14ac:dyDescent="0.2">
      <c r="A45" s="32" t="s">
        <v>222</v>
      </c>
      <c r="B45" s="33" t="s">
        <v>745</v>
      </c>
      <c r="C45" s="32" t="s">
        <v>43</v>
      </c>
      <c r="D45" s="32" t="s">
        <v>744</v>
      </c>
      <c r="E45" s="131" t="s">
        <v>219</v>
      </c>
      <c r="F45" s="131"/>
      <c r="G45" s="31" t="s">
        <v>41</v>
      </c>
      <c r="H45" s="30">
        <v>0.74</v>
      </c>
      <c r="I45" s="29">
        <v>0.38</v>
      </c>
      <c r="J45" s="29">
        <v>0.28000000000000003</v>
      </c>
    </row>
    <row r="46" spans="1:10" ht="24" customHeight="1" x14ac:dyDescent="0.2">
      <c r="A46" s="32" t="s">
        <v>222</v>
      </c>
      <c r="B46" s="33" t="s">
        <v>743</v>
      </c>
      <c r="C46" s="32" t="s">
        <v>43</v>
      </c>
      <c r="D46" s="32" t="s">
        <v>742</v>
      </c>
      <c r="E46" s="131" t="s">
        <v>219</v>
      </c>
      <c r="F46" s="131"/>
      <c r="G46" s="31" t="s">
        <v>352</v>
      </c>
      <c r="H46" s="30">
        <v>0.186</v>
      </c>
      <c r="I46" s="29">
        <v>19.399999999999999</v>
      </c>
      <c r="J46" s="29">
        <v>3.6</v>
      </c>
    </row>
    <row r="47" spans="1:10" ht="24" customHeight="1" x14ac:dyDescent="0.2">
      <c r="A47" s="32" t="s">
        <v>222</v>
      </c>
      <c r="B47" s="33" t="s">
        <v>741</v>
      </c>
      <c r="C47" s="32" t="s">
        <v>43</v>
      </c>
      <c r="D47" s="32" t="s">
        <v>740</v>
      </c>
      <c r="E47" s="131" t="s">
        <v>219</v>
      </c>
      <c r="F47" s="131"/>
      <c r="G47" s="31" t="s">
        <v>41</v>
      </c>
      <c r="H47" s="30">
        <v>9.1999999999999998E-2</v>
      </c>
      <c r="I47" s="29">
        <v>5.23</v>
      </c>
      <c r="J47" s="29">
        <v>0.48</v>
      </c>
    </row>
    <row r="48" spans="1:10" ht="24" customHeight="1" x14ac:dyDescent="0.2">
      <c r="A48" s="32" t="s">
        <v>222</v>
      </c>
      <c r="B48" s="33" t="s">
        <v>739</v>
      </c>
      <c r="C48" s="32" t="s">
        <v>43</v>
      </c>
      <c r="D48" s="32" t="s">
        <v>738</v>
      </c>
      <c r="E48" s="131" t="s">
        <v>219</v>
      </c>
      <c r="F48" s="131"/>
      <c r="G48" s="31" t="s">
        <v>41</v>
      </c>
      <c r="H48" s="30">
        <v>9.1999999999999998E-2</v>
      </c>
      <c r="I48" s="29">
        <v>35.39</v>
      </c>
      <c r="J48" s="29">
        <v>3.25</v>
      </c>
    </row>
    <row r="49" spans="1:10" ht="24" customHeight="1" x14ac:dyDescent="0.2">
      <c r="A49" s="32" t="s">
        <v>222</v>
      </c>
      <c r="B49" s="33" t="s">
        <v>737</v>
      </c>
      <c r="C49" s="32" t="s">
        <v>43</v>
      </c>
      <c r="D49" s="32" t="s">
        <v>736</v>
      </c>
      <c r="E49" s="131" t="s">
        <v>219</v>
      </c>
      <c r="F49" s="131"/>
      <c r="G49" s="31" t="s">
        <v>41</v>
      </c>
      <c r="H49" s="30">
        <v>9.1999999999999998E-2</v>
      </c>
      <c r="I49" s="29">
        <v>10.09</v>
      </c>
      <c r="J49" s="29">
        <v>0.92</v>
      </c>
    </row>
    <row r="50" spans="1:10" ht="24" customHeight="1" x14ac:dyDescent="0.2">
      <c r="A50" s="32" t="s">
        <v>222</v>
      </c>
      <c r="B50" s="33" t="s">
        <v>735</v>
      </c>
      <c r="C50" s="32" t="s">
        <v>43</v>
      </c>
      <c r="D50" s="32" t="s">
        <v>734</v>
      </c>
      <c r="E50" s="131" t="s">
        <v>219</v>
      </c>
      <c r="F50" s="131"/>
      <c r="G50" s="31" t="s">
        <v>41</v>
      </c>
      <c r="H50" s="30">
        <v>0.28000000000000003</v>
      </c>
      <c r="I50" s="29">
        <v>16.829999999999998</v>
      </c>
      <c r="J50" s="29">
        <v>4.71</v>
      </c>
    </row>
    <row r="51" spans="1:10" ht="26.1" customHeight="1" x14ac:dyDescent="0.2">
      <c r="A51" s="32" t="s">
        <v>222</v>
      </c>
      <c r="B51" s="33" t="s">
        <v>733</v>
      </c>
      <c r="C51" s="32" t="s">
        <v>43</v>
      </c>
      <c r="D51" s="32" t="s">
        <v>732</v>
      </c>
      <c r="E51" s="131" t="s">
        <v>219</v>
      </c>
      <c r="F51" s="131"/>
      <c r="G51" s="31" t="s">
        <v>294</v>
      </c>
      <c r="H51" s="30">
        <v>1.44</v>
      </c>
      <c r="I51" s="29">
        <v>36.479999999999997</v>
      </c>
      <c r="J51" s="29">
        <v>52.53</v>
      </c>
    </row>
    <row r="52" spans="1:10" ht="24" customHeight="1" x14ac:dyDescent="0.2">
      <c r="A52" s="32" t="s">
        <v>222</v>
      </c>
      <c r="B52" s="33" t="s">
        <v>731</v>
      </c>
      <c r="C52" s="32" t="s">
        <v>43</v>
      </c>
      <c r="D52" s="32" t="s">
        <v>730</v>
      </c>
      <c r="E52" s="131" t="s">
        <v>219</v>
      </c>
      <c r="F52" s="131"/>
      <c r="G52" s="31" t="s">
        <v>294</v>
      </c>
      <c r="H52" s="30">
        <v>0.36</v>
      </c>
      <c r="I52" s="29">
        <v>17.34</v>
      </c>
      <c r="J52" s="29">
        <v>6.24</v>
      </c>
    </row>
    <row r="53" spans="1:10" ht="24" customHeight="1" x14ac:dyDescent="0.2">
      <c r="A53" s="32" t="s">
        <v>222</v>
      </c>
      <c r="B53" s="33" t="s">
        <v>729</v>
      </c>
      <c r="C53" s="32" t="s">
        <v>43</v>
      </c>
      <c r="D53" s="32" t="s">
        <v>728</v>
      </c>
      <c r="E53" s="131" t="s">
        <v>219</v>
      </c>
      <c r="F53" s="131"/>
      <c r="G53" s="31" t="s">
        <v>86</v>
      </c>
      <c r="H53" s="30">
        <v>0.59399999999999997</v>
      </c>
      <c r="I53" s="29">
        <v>5.0599999999999996</v>
      </c>
      <c r="J53" s="29">
        <v>3</v>
      </c>
    </row>
    <row r="54" spans="1:10" ht="24" customHeight="1" x14ac:dyDescent="0.2">
      <c r="A54" s="32" t="s">
        <v>222</v>
      </c>
      <c r="B54" s="33" t="s">
        <v>727</v>
      </c>
      <c r="C54" s="32" t="s">
        <v>43</v>
      </c>
      <c r="D54" s="32" t="s">
        <v>726</v>
      </c>
      <c r="E54" s="131" t="s">
        <v>219</v>
      </c>
      <c r="F54" s="131"/>
      <c r="G54" s="31" t="s">
        <v>41</v>
      </c>
      <c r="H54" s="30">
        <v>0.183</v>
      </c>
      <c r="I54" s="29">
        <v>4.62</v>
      </c>
      <c r="J54" s="29">
        <v>0.84</v>
      </c>
    </row>
    <row r="55" spans="1:10" ht="24" customHeight="1" x14ac:dyDescent="0.2">
      <c r="A55" s="32" t="s">
        <v>222</v>
      </c>
      <c r="B55" s="33" t="s">
        <v>725</v>
      </c>
      <c r="C55" s="32" t="s">
        <v>43</v>
      </c>
      <c r="D55" s="32" t="s">
        <v>724</v>
      </c>
      <c r="E55" s="131" t="s">
        <v>219</v>
      </c>
      <c r="F55" s="131"/>
      <c r="G55" s="31" t="s">
        <v>41</v>
      </c>
      <c r="H55" s="30">
        <v>0.37</v>
      </c>
      <c r="I55" s="29">
        <v>1.83</v>
      </c>
      <c r="J55" s="29">
        <v>0.67</v>
      </c>
    </row>
    <row r="56" spans="1:10" ht="24" customHeight="1" x14ac:dyDescent="0.2">
      <c r="A56" s="32" t="s">
        <v>222</v>
      </c>
      <c r="B56" s="33" t="s">
        <v>723</v>
      </c>
      <c r="C56" s="32" t="s">
        <v>43</v>
      </c>
      <c r="D56" s="32" t="s">
        <v>722</v>
      </c>
      <c r="E56" s="131" t="s">
        <v>219</v>
      </c>
      <c r="F56" s="131"/>
      <c r="G56" s="31" t="s">
        <v>86</v>
      </c>
      <c r="H56" s="30">
        <v>1.1015999999999999</v>
      </c>
      <c r="I56" s="29">
        <v>2.73</v>
      </c>
      <c r="J56" s="29">
        <v>3</v>
      </c>
    </row>
    <row r="57" spans="1:10" ht="24" customHeight="1" x14ac:dyDescent="0.2">
      <c r="A57" s="32" t="s">
        <v>222</v>
      </c>
      <c r="B57" s="33" t="s">
        <v>721</v>
      </c>
      <c r="C57" s="32" t="s">
        <v>43</v>
      </c>
      <c r="D57" s="32" t="s">
        <v>720</v>
      </c>
      <c r="E57" s="131" t="s">
        <v>219</v>
      </c>
      <c r="F57" s="131"/>
      <c r="G57" s="31" t="s">
        <v>41</v>
      </c>
      <c r="H57" s="30">
        <v>9.1999999999999998E-2</v>
      </c>
      <c r="I57" s="29">
        <v>3.58</v>
      </c>
      <c r="J57" s="29">
        <v>0.32</v>
      </c>
    </row>
    <row r="58" spans="1:10" ht="26.1" customHeight="1" x14ac:dyDescent="0.2">
      <c r="A58" s="32" t="s">
        <v>222</v>
      </c>
      <c r="B58" s="33" t="s">
        <v>719</v>
      </c>
      <c r="C58" s="32" t="s">
        <v>43</v>
      </c>
      <c r="D58" s="32" t="s">
        <v>718</v>
      </c>
      <c r="E58" s="131" t="s">
        <v>219</v>
      </c>
      <c r="F58" s="131"/>
      <c r="G58" s="31" t="s">
        <v>41</v>
      </c>
      <c r="H58" s="30">
        <v>9.1999999999999998E-2</v>
      </c>
      <c r="I58" s="29">
        <v>19.47</v>
      </c>
      <c r="J58" s="29">
        <v>1.79</v>
      </c>
    </row>
    <row r="59" spans="1:10" ht="24" customHeight="1" x14ac:dyDescent="0.2">
      <c r="A59" s="32" t="s">
        <v>222</v>
      </c>
      <c r="B59" s="33" t="s">
        <v>717</v>
      </c>
      <c r="C59" s="32" t="s">
        <v>43</v>
      </c>
      <c r="D59" s="32" t="s">
        <v>716</v>
      </c>
      <c r="E59" s="131" t="s">
        <v>219</v>
      </c>
      <c r="F59" s="131"/>
      <c r="G59" s="31" t="s">
        <v>41</v>
      </c>
      <c r="H59" s="30">
        <v>9.1999999999999998E-2</v>
      </c>
      <c r="I59" s="29">
        <v>7.41</v>
      </c>
      <c r="J59" s="29">
        <v>0.68</v>
      </c>
    </row>
    <row r="60" spans="1:10" ht="26.1" customHeight="1" x14ac:dyDescent="0.2">
      <c r="A60" s="32" t="s">
        <v>222</v>
      </c>
      <c r="B60" s="33" t="s">
        <v>715</v>
      </c>
      <c r="C60" s="32" t="s">
        <v>43</v>
      </c>
      <c r="D60" s="32" t="s">
        <v>714</v>
      </c>
      <c r="E60" s="131" t="s">
        <v>219</v>
      </c>
      <c r="F60" s="131"/>
      <c r="G60" s="31" t="s">
        <v>41</v>
      </c>
      <c r="H60" s="30">
        <v>9.1999999999999998E-2</v>
      </c>
      <c r="I60" s="29">
        <v>7.17</v>
      </c>
      <c r="J60" s="29">
        <v>0.65</v>
      </c>
    </row>
    <row r="61" spans="1:10" ht="26.1" customHeight="1" x14ac:dyDescent="0.2">
      <c r="A61" s="32" t="s">
        <v>222</v>
      </c>
      <c r="B61" s="33" t="s">
        <v>713</v>
      </c>
      <c r="C61" s="32" t="s">
        <v>43</v>
      </c>
      <c r="D61" s="32" t="s">
        <v>712</v>
      </c>
      <c r="E61" s="131" t="s">
        <v>219</v>
      </c>
      <c r="F61" s="131"/>
      <c r="G61" s="31" t="s">
        <v>41</v>
      </c>
      <c r="H61" s="30">
        <v>9.1999999999999998E-2</v>
      </c>
      <c r="I61" s="29">
        <v>1.33</v>
      </c>
      <c r="J61" s="29">
        <v>0.12</v>
      </c>
    </row>
    <row r="62" spans="1:10" ht="26.1" customHeight="1" x14ac:dyDescent="0.2">
      <c r="A62" s="32" t="s">
        <v>222</v>
      </c>
      <c r="B62" s="33" t="s">
        <v>711</v>
      </c>
      <c r="C62" s="32" t="s">
        <v>43</v>
      </c>
      <c r="D62" s="32" t="s">
        <v>710</v>
      </c>
      <c r="E62" s="131" t="s">
        <v>219</v>
      </c>
      <c r="F62" s="131"/>
      <c r="G62" s="31" t="s">
        <v>41</v>
      </c>
      <c r="H62" s="30">
        <v>9.1999999999999998E-2</v>
      </c>
      <c r="I62" s="29">
        <v>0.7</v>
      </c>
      <c r="J62" s="29">
        <v>0.06</v>
      </c>
    </row>
    <row r="63" spans="1:10" ht="24" customHeight="1" x14ac:dyDescent="0.2">
      <c r="A63" s="32" t="s">
        <v>222</v>
      </c>
      <c r="B63" s="33" t="s">
        <v>709</v>
      </c>
      <c r="C63" s="32" t="s">
        <v>43</v>
      </c>
      <c r="D63" s="32" t="s">
        <v>708</v>
      </c>
      <c r="E63" s="131" t="s">
        <v>219</v>
      </c>
      <c r="F63" s="131"/>
      <c r="G63" s="31" t="s">
        <v>41</v>
      </c>
      <c r="H63" s="30">
        <v>0.37</v>
      </c>
      <c r="I63" s="29">
        <v>0.52</v>
      </c>
      <c r="J63" s="29">
        <v>0.19</v>
      </c>
    </row>
    <row r="64" spans="1:10" ht="24" customHeight="1" x14ac:dyDescent="0.2">
      <c r="A64" s="32" t="s">
        <v>222</v>
      </c>
      <c r="B64" s="33" t="s">
        <v>707</v>
      </c>
      <c r="C64" s="32" t="s">
        <v>43</v>
      </c>
      <c r="D64" s="32" t="s">
        <v>706</v>
      </c>
      <c r="E64" s="131" t="s">
        <v>219</v>
      </c>
      <c r="F64" s="131"/>
      <c r="G64" s="31" t="s">
        <v>41</v>
      </c>
      <c r="H64" s="30">
        <v>9.1999999999999998E-2</v>
      </c>
      <c r="I64" s="29">
        <v>4.78</v>
      </c>
      <c r="J64" s="29">
        <v>0.43</v>
      </c>
    </row>
    <row r="65" spans="1:10" ht="25.5" x14ac:dyDescent="0.2">
      <c r="A65" s="28"/>
      <c r="B65" s="28"/>
      <c r="C65" s="28"/>
      <c r="D65" s="28"/>
      <c r="E65" s="28" t="s">
        <v>217</v>
      </c>
      <c r="F65" s="27">
        <v>64.314732664020553</v>
      </c>
      <c r="G65" s="28" t="s">
        <v>216</v>
      </c>
      <c r="H65" s="27">
        <v>73.42</v>
      </c>
      <c r="I65" s="28" t="s">
        <v>215</v>
      </c>
      <c r="J65" s="27">
        <v>137.72999999999999</v>
      </c>
    </row>
    <row r="66" spans="1:10" ht="15" thickBot="1" x14ac:dyDescent="0.25">
      <c r="A66" s="28"/>
      <c r="B66" s="28"/>
      <c r="C66" s="28"/>
      <c r="D66" s="28"/>
      <c r="E66" s="28" t="s">
        <v>214</v>
      </c>
      <c r="F66" s="27">
        <v>149.22999999999999</v>
      </c>
      <c r="G66" s="28"/>
      <c r="H66" s="132" t="s">
        <v>213</v>
      </c>
      <c r="I66" s="132"/>
      <c r="J66" s="27">
        <v>783.21</v>
      </c>
    </row>
    <row r="67" spans="1:10" ht="0.95" customHeight="1" thickTop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</row>
    <row r="68" spans="1:10" ht="18" customHeight="1" x14ac:dyDescent="0.2">
      <c r="A68" s="36" t="s">
        <v>194</v>
      </c>
      <c r="B68" s="23" t="s">
        <v>211</v>
      </c>
      <c r="C68" s="36" t="s">
        <v>210</v>
      </c>
      <c r="D68" s="36" t="s">
        <v>10</v>
      </c>
      <c r="E68" s="126" t="s">
        <v>228</v>
      </c>
      <c r="F68" s="126"/>
      <c r="G68" s="35" t="s">
        <v>209</v>
      </c>
      <c r="H68" s="23" t="s">
        <v>208</v>
      </c>
      <c r="I68" s="23" t="s">
        <v>207</v>
      </c>
      <c r="J68" s="23" t="s">
        <v>11</v>
      </c>
    </row>
    <row r="69" spans="1:10" ht="51.95" customHeight="1" x14ac:dyDescent="0.2">
      <c r="A69" s="18" t="s">
        <v>227</v>
      </c>
      <c r="B69" s="16" t="s">
        <v>193</v>
      </c>
      <c r="C69" s="18" t="s">
        <v>43</v>
      </c>
      <c r="D69" s="18" t="s">
        <v>192</v>
      </c>
      <c r="E69" s="133" t="s">
        <v>263</v>
      </c>
      <c r="F69" s="133"/>
      <c r="G69" s="17" t="s">
        <v>41</v>
      </c>
      <c r="H69" s="34">
        <v>1</v>
      </c>
      <c r="I69" s="15">
        <v>608.62</v>
      </c>
      <c r="J69" s="15">
        <v>608.62</v>
      </c>
    </row>
    <row r="70" spans="1:10" ht="24" customHeight="1" x14ac:dyDescent="0.2">
      <c r="A70" s="40" t="s">
        <v>238</v>
      </c>
      <c r="B70" s="41" t="s">
        <v>316</v>
      </c>
      <c r="C70" s="40" t="s">
        <v>97</v>
      </c>
      <c r="D70" s="40" t="s">
        <v>315</v>
      </c>
      <c r="E70" s="134" t="s">
        <v>263</v>
      </c>
      <c r="F70" s="134"/>
      <c r="G70" s="39" t="s">
        <v>223</v>
      </c>
      <c r="H70" s="38">
        <v>3.5310000000000001</v>
      </c>
      <c r="I70" s="37">
        <v>25.97</v>
      </c>
      <c r="J70" s="37">
        <v>91.7</v>
      </c>
    </row>
    <row r="71" spans="1:10" ht="24" customHeight="1" x14ac:dyDescent="0.2">
      <c r="A71" s="40" t="s">
        <v>238</v>
      </c>
      <c r="B71" s="41" t="s">
        <v>277</v>
      </c>
      <c r="C71" s="40" t="s">
        <v>97</v>
      </c>
      <c r="D71" s="40" t="s">
        <v>276</v>
      </c>
      <c r="E71" s="134" t="s">
        <v>263</v>
      </c>
      <c r="F71" s="134"/>
      <c r="G71" s="39" t="s">
        <v>223</v>
      </c>
      <c r="H71" s="38">
        <v>3.5310000000000001</v>
      </c>
      <c r="I71" s="37">
        <v>19.64</v>
      </c>
      <c r="J71" s="37">
        <v>69.34</v>
      </c>
    </row>
    <row r="72" spans="1:10" ht="39" customHeight="1" x14ac:dyDescent="0.2">
      <c r="A72" s="40" t="s">
        <v>238</v>
      </c>
      <c r="B72" s="41" t="s">
        <v>598</v>
      </c>
      <c r="C72" s="40" t="s">
        <v>97</v>
      </c>
      <c r="D72" s="40" t="s">
        <v>597</v>
      </c>
      <c r="E72" s="134" t="s">
        <v>263</v>
      </c>
      <c r="F72" s="134"/>
      <c r="G72" s="39" t="s">
        <v>173</v>
      </c>
      <c r="H72" s="38">
        <v>1.4E-3</v>
      </c>
      <c r="I72" s="37">
        <v>440.48</v>
      </c>
      <c r="J72" s="37">
        <v>0.61</v>
      </c>
    </row>
    <row r="73" spans="1:10" ht="39" customHeight="1" x14ac:dyDescent="0.2">
      <c r="A73" s="40" t="s">
        <v>238</v>
      </c>
      <c r="B73" s="41" t="s">
        <v>600</v>
      </c>
      <c r="C73" s="40" t="s">
        <v>97</v>
      </c>
      <c r="D73" s="40" t="s">
        <v>599</v>
      </c>
      <c r="E73" s="134" t="s">
        <v>263</v>
      </c>
      <c r="F73" s="134"/>
      <c r="G73" s="39" t="s">
        <v>173</v>
      </c>
      <c r="H73" s="38">
        <v>5.7500000000000002E-2</v>
      </c>
      <c r="I73" s="37">
        <v>518.37</v>
      </c>
      <c r="J73" s="37">
        <v>29.8</v>
      </c>
    </row>
    <row r="74" spans="1:10" ht="39" customHeight="1" x14ac:dyDescent="0.2">
      <c r="A74" s="40" t="s">
        <v>238</v>
      </c>
      <c r="B74" s="41" t="s">
        <v>369</v>
      </c>
      <c r="C74" s="40" t="s">
        <v>97</v>
      </c>
      <c r="D74" s="40" t="s">
        <v>368</v>
      </c>
      <c r="E74" s="134" t="s">
        <v>363</v>
      </c>
      <c r="F74" s="134"/>
      <c r="G74" s="39" t="s">
        <v>173</v>
      </c>
      <c r="H74" s="38">
        <v>2.8799999999999999E-2</v>
      </c>
      <c r="I74" s="37">
        <v>2440.23</v>
      </c>
      <c r="J74" s="37">
        <v>70.27</v>
      </c>
    </row>
    <row r="75" spans="1:10" ht="39" customHeight="1" x14ac:dyDescent="0.2">
      <c r="A75" s="40" t="s">
        <v>238</v>
      </c>
      <c r="B75" s="41" t="s">
        <v>323</v>
      </c>
      <c r="C75" s="40" t="s">
        <v>97</v>
      </c>
      <c r="D75" s="40" t="s">
        <v>322</v>
      </c>
      <c r="E75" s="134" t="s">
        <v>321</v>
      </c>
      <c r="F75" s="134"/>
      <c r="G75" s="39" t="s">
        <v>173</v>
      </c>
      <c r="H75" s="38">
        <v>8.1000000000000003E-2</v>
      </c>
      <c r="I75" s="37">
        <v>269.49</v>
      </c>
      <c r="J75" s="37">
        <v>21.82</v>
      </c>
    </row>
    <row r="76" spans="1:10" ht="65.099999999999994" customHeight="1" x14ac:dyDescent="0.2">
      <c r="A76" s="40" t="s">
        <v>238</v>
      </c>
      <c r="B76" s="41" t="s">
        <v>310</v>
      </c>
      <c r="C76" s="40" t="s">
        <v>97</v>
      </c>
      <c r="D76" s="40" t="s">
        <v>309</v>
      </c>
      <c r="E76" s="134" t="s">
        <v>224</v>
      </c>
      <c r="F76" s="134"/>
      <c r="G76" s="39" t="s">
        <v>239</v>
      </c>
      <c r="H76" s="38">
        <v>8.6999999999999994E-3</v>
      </c>
      <c r="I76" s="37">
        <v>159.71</v>
      </c>
      <c r="J76" s="37">
        <v>1.38</v>
      </c>
    </row>
    <row r="77" spans="1:10" ht="65.099999999999994" customHeight="1" x14ac:dyDescent="0.2">
      <c r="A77" s="40" t="s">
        <v>238</v>
      </c>
      <c r="B77" s="41" t="s">
        <v>312</v>
      </c>
      <c r="C77" s="40" t="s">
        <v>97</v>
      </c>
      <c r="D77" s="40" t="s">
        <v>311</v>
      </c>
      <c r="E77" s="134" t="s">
        <v>224</v>
      </c>
      <c r="F77" s="134"/>
      <c r="G77" s="39" t="s">
        <v>242</v>
      </c>
      <c r="H77" s="38">
        <v>2.9399999999999999E-2</v>
      </c>
      <c r="I77" s="37">
        <v>62.87</v>
      </c>
      <c r="J77" s="37">
        <v>1.84</v>
      </c>
    </row>
    <row r="78" spans="1:10" ht="26.1" customHeight="1" x14ac:dyDescent="0.2">
      <c r="A78" s="32" t="s">
        <v>222</v>
      </c>
      <c r="B78" s="33" t="s">
        <v>705</v>
      </c>
      <c r="C78" s="32" t="s">
        <v>97</v>
      </c>
      <c r="D78" s="32" t="s">
        <v>704</v>
      </c>
      <c r="E78" s="131" t="s">
        <v>219</v>
      </c>
      <c r="F78" s="131"/>
      <c r="G78" s="31" t="s">
        <v>41</v>
      </c>
      <c r="H78" s="30">
        <v>22.915299999999998</v>
      </c>
      <c r="I78" s="29">
        <v>2.7</v>
      </c>
      <c r="J78" s="29">
        <v>61.87</v>
      </c>
    </row>
    <row r="79" spans="1:10" ht="39" customHeight="1" x14ac:dyDescent="0.2">
      <c r="A79" s="32" t="s">
        <v>222</v>
      </c>
      <c r="B79" s="33" t="s">
        <v>702</v>
      </c>
      <c r="C79" s="32" t="s">
        <v>97</v>
      </c>
      <c r="D79" s="32" t="s">
        <v>701</v>
      </c>
      <c r="E79" s="131" t="s">
        <v>219</v>
      </c>
      <c r="F79" s="131"/>
      <c r="G79" s="31" t="s">
        <v>41</v>
      </c>
      <c r="H79" s="30">
        <v>1</v>
      </c>
      <c r="I79" s="29">
        <v>259.99</v>
      </c>
      <c r="J79" s="29">
        <v>259.99</v>
      </c>
    </row>
    <row r="80" spans="1:10" ht="25.5" x14ac:dyDescent="0.2">
      <c r="A80" s="28"/>
      <c r="B80" s="28"/>
      <c r="C80" s="28"/>
      <c r="D80" s="28"/>
      <c r="E80" s="28" t="s">
        <v>217</v>
      </c>
      <c r="F80" s="27">
        <v>73.201027317300955</v>
      </c>
      <c r="G80" s="28" t="s">
        <v>216</v>
      </c>
      <c r="H80" s="27">
        <v>83.56</v>
      </c>
      <c r="I80" s="28" t="s">
        <v>215</v>
      </c>
      <c r="J80" s="27">
        <v>156.76</v>
      </c>
    </row>
    <row r="81" spans="1:10" ht="15" thickBot="1" x14ac:dyDescent="0.25">
      <c r="A81" s="28"/>
      <c r="B81" s="28"/>
      <c r="C81" s="28"/>
      <c r="D81" s="28"/>
      <c r="E81" s="28" t="s">
        <v>214</v>
      </c>
      <c r="F81" s="27">
        <v>143.26</v>
      </c>
      <c r="G81" s="28"/>
      <c r="H81" s="132" t="s">
        <v>213</v>
      </c>
      <c r="I81" s="132"/>
      <c r="J81" s="27">
        <v>751.88</v>
      </c>
    </row>
    <row r="82" spans="1:10" ht="0.95" customHeight="1" thickTop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</row>
    <row r="83" spans="1:10" ht="18" customHeight="1" x14ac:dyDescent="0.2">
      <c r="A83" s="36" t="s">
        <v>191</v>
      </c>
      <c r="B83" s="23" t="s">
        <v>211</v>
      </c>
      <c r="C83" s="36" t="s">
        <v>210</v>
      </c>
      <c r="D83" s="36" t="s">
        <v>10</v>
      </c>
      <c r="E83" s="126" t="s">
        <v>228</v>
      </c>
      <c r="F83" s="126"/>
      <c r="G83" s="35" t="s">
        <v>209</v>
      </c>
      <c r="H83" s="23" t="s">
        <v>208</v>
      </c>
      <c r="I83" s="23" t="s">
        <v>207</v>
      </c>
      <c r="J83" s="23" t="s">
        <v>11</v>
      </c>
    </row>
    <row r="84" spans="1:10" ht="39" customHeight="1" x14ac:dyDescent="0.2">
      <c r="A84" s="18" t="s">
        <v>227</v>
      </c>
      <c r="B84" s="16" t="s">
        <v>190</v>
      </c>
      <c r="C84" s="18" t="s">
        <v>43</v>
      </c>
      <c r="D84" s="18" t="s">
        <v>189</v>
      </c>
      <c r="E84" s="133" t="s">
        <v>703</v>
      </c>
      <c r="F84" s="133"/>
      <c r="G84" s="17" t="s">
        <v>41</v>
      </c>
      <c r="H84" s="34">
        <v>1</v>
      </c>
      <c r="I84" s="15">
        <v>405.67</v>
      </c>
      <c r="J84" s="15">
        <v>405.67</v>
      </c>
    </row>
    <row r="85" spans="1:10" ht="24" customHeight="1" x14ac:dyDescent="0.2">
      <c r="A85" s="40" t="s">
        <v>238</v>
      </c>
      <c r="B85" s="41" t="s">
        <v>316</v>
      </c>
      <c r="C85" s="40" t="s">
        <v>97</v>
      </c>
      <c r="D85" s="40" t="s">
        <v>315</v>
      </c>
      <c r="E85" s="134" t="s">
        <v>263</v>
      </c>
      <c r="F85" s="134"/>
      <c r="G85" s="39" t="s">
        <v>223</v>
      </c>
      <c r="H85" s="38">
        <v>1</v>
      </c>
      <c r="I85" s="37">
        <v>25.97</v>
      </c>
      <c r="J85" s="37">
        <v>25.97</v>
      </c>
    </row>
    <row r="86" spans="1:10" ht="24" customHeight="1" x14ac:dyDescent="0.2">
      <c r="A86" s="40" t="s">
        <v>238</v>
      </c>
      <c r="B86" s="41" t="s">
        <v>277</v>
      </c>
      <c r="C86" s="40" t="s">
        <v>97</v>
      </c>
      <c r="D86" s="40" t="s">
        <v>276</v>
      </c>
      <c r="E86" s="134" t="s">
        <v>263</v>
      </c>
      <c r="F86" s="134"/>
      <c r="G86" s="39" t="s">
        <v>223</v>
      </c>
      <c r="H86" s="38">
        <v>1</v>
      </c>
      <c r="I86" s="37">
        <v>19.64</v>
      </c>
      <c r="J86" s="37">
        <v>19.64</v>
      </c>
    </row>
    <row r="87" spans="1:10" ht="39" customHeight="1" x14ac:dyDescent="0.2">
      <c r="A87" s="40" t="s">
        <v>238</v>
      </c>
      <c r="B87" s="41" t="s">
        <v>600</v>
      </c>
      <c r="C87" s="40" t="s">
        <v>97</v>
      </c>
      <c r="D87" s="40" t="s">
        <v>599</v>
      </c>
      <c r="E87" s="134" t="s">
        <v>263</v>
      </c>
      <c r="F87" s="134"/>
      <c r="G87" s="39" t="s">
        <v>173</v>
      </c>
      <c r="H87" s="38">
        <v>5.7500000000000002E-2</v>
      </c>
      <c r="I87" s="37">
        <v>518.37</v>
      </c>
      <c r="J87" s="37">
        <v>29.8</v>
      </c>
    </row>
    <row r="88" spans="1:10" ht="39" customHeight="1" x14ac:dyDescent="0.2">
      <c r="A88" s="40" t="s">
        <v>238</v>
      </c>
      <c r="B88" s="41" t="s">
        <v>369</v>
      </c>
      <c r="C88" s="40" t="s">
        <v>97</v>
      </c>
      <c r="D88" s="40" t="s">
        <v>368</v>
      </c>
      <c r="E88" s="134" t="s">
        <v>363</v>
      </c>
      <c r="F88" s="134"/>
      <c r="G88" s="39" t="s">
        <v>173</v>
      </c>
      <c r="H88" s="38">
        <v>2.8799999999999999E-2</v>
      </c>
      <c r="I88" s="37">
        <v>2440.23</v>
      </c>
      <c r="J88" s="37">
        <v>70.27</v>
      </c>
    </row>
    <row r="89" spans="1:10" ht="39" customHeight="1" x14ac:dyDescent="0.2">
      <c r="A89" s="32" t="s">
        <v>222</v>
      </c>
      <c r="B89" s="33" t="s">
        <v>702</v>
      </c>
      <c r="C89" s="32" t="s">
        <v>97</v>
      </c>
      <c r="D89" s="32" t="s">
        <v>701</v>
      </c>
      <c r="E89" s="131" t="s">
        <v>219</v>
      </c>
      <c r="F89" s="131"/>
      <c r="G89" s="31" t="s">
        <v>41</v>
      </c>
      <c r="H89" s="30">
        <v>1</v>
      </c>
      <c r="I89" s="29">
        <v>259.99</v>
      </c>
      <c r="J89" s="29">
        <v>259.99</v>
      </c>
    </row>
    <row r="90" spans="1:10" ht="25.5" x14ac:dyDescent="0.2">
      <c r="A90" s="28"/>
      <c r="B90" s="28"/>
      <c r="C90" s="28"/>
      <c r="D90" s="28"/>
      <c r="E90" s="28" t="s">
        <v>217</v>
      </c>
      <c r="F90" s="27">
        <v>31.244454821386878</v>
      </c>
      <c r="G90" s="28" t="s">
        <v>216</v>
      </c>
      <c r="H90" s="27">
        <v>35.67</v>
      </c>
      <c r="I90" s="28" t="s">
        <v>215</v>
      </c>
      <c r="J90" s="27">
        <v>66.91</v>
      </c>
    </row>
    <row r="91" spans="1:10" ht="15" thickBot="1" x14ac:dyDescent="0.25">
      <c r="A91" s="28"/>
      <c r="B91" s="28"/>
      <c r="C91" s="28"/>
      <c r="D91" s="28"/>
      <c r="E91" s="28" t="s">
        <v>214</v>
      </c>
      <c r="F91" s="27">
        <v>95.49</v>
      </c>
      <c r="G91" s="28"/>
      <c r="H91" s="132" t="s">
        <v>213</v>
      </c>
      <c r="I91" s="132"/>
      <c r="J91" s="27">
        <v>501.16</v>
      </c>
    </row>
    <row r="92" spans="1:10" ht="0.95" customHeight="1" thickTop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</row>
    <row r="93" spans="1:10" ht="18" customHeight="1" x14ac:dyDescent="0.2">
      <c r="A93" s="36" t="s">
        <v>188</v>
      </c>
      <c r="B93" s="23" t="s">
        <v>211</v>
      </c>
      <c r="C93" s="36" t="s">
        <v>210</v>
      </c>
      <c r="D93" s="36" t="s">
        <v>10</v>
      </c>
      <c r="E93" s="126" t="s">
        <v>228</v>
      </c>
      <c r="F93" s="126"/>
      <c r="G93" s="35" t="s">
        <v>209</v>
      </c>
      <c r="H93" s="23" t="s">
        <v>208</v>
      </c>
      <c r="I93" s="23" t="s">
        <v>207</v>
      </c>
      <c r="J93" s="23" t="s">
        <v>11</v>
      </c>
    </row>
    <row r="94" spans="1:10" ht="26.1" customHeight="1" x14ac:dyDescent="0.2">
      <c r="A94" s="18" t="s">
        <v>227</v>
      </c>
      <c r="B94" s="16" t="s">
        <v>187</v>
      </c>
      <c r="C94" s="18" t="s">
        <v>43</v>
      </c>
      <c r="D94" s="18" t="s">
        <v>186</v>
      </c>
      <c r="E94" s="133" t="s">
        <v>263</v>
      </c>
      <c r="F94" s="133"/>
      <c r="G94" s="17" t="s">
        <v>133</v>
      </c>
      <c r="H94" s="34">
        <v>1</v>
      </c>
      <c r="I94" s="15">
        <v>28.9</v>
      </c>
      <c r="J94" s="15">
        <v>28.9</v>
      </c>
    </row>
    <row r="95" spans="1:10" ht="24" customHeight="1" x14ac:dyDescent="0.2">
      <c r="A95" s="40" t="s">
        <v>238</v>
      </c>
      <c r="B95" s="41" t="s">
        <v>316</v>
      </c>
      <c r="C95" s="40" t="s">
        <v>97</v>
      </c>
      <c r="D95" s="40" t="s">
        <v>315</v>
      </c>
      <c r="E95" s="134" t="s">
        <v>263</v>
      </c>
      <c r="F95" s="134"/>
      <c r="G95" s="39" t="s">
        <v>223</v>
      </c>
      <c r="H95" s="38">
        <v>0.13</v>
      </c>
      <c r="I95" s="37">
        <v>25.97</v>
      </c>
      <c r="J95" s="37">
        <v>3.37</v>
      </c>
    </row>
    <row r="96" spans="1:10" ht="24" customHeight="1" x14ac:dyDescent="0.2">
      <c r="A96" s="40" t="s">
        <v>238</v>
      </c>
      <c r="B96" s="41" t="s">
        <v>277</v>
      </c>
      <c r="C96" s="40" t="s">
        <v>97</v>
      </c>
      <c r="D96" s="40" t="s">
        <v>276</v>
      </c>
      <c r="E96" s="134" t="s">
        <v>263</v>
      </c>
      <c r="F96" s="134"/>
      <c r="G96" s="39" t="s">
        <v>223</v>
      </c>
      <c r="H96" s="38">
        <v>1.3</v>
      </c>
      <c r="I96" s="37">
        <v>19.64</v>
      </c>
      <c r="J96" s="37">
        <v>25.53</v>
      </c>
    </row>
    <row r="97" spans="1:10" ht="25.5" x14ac:dyDescent="0.2">
      <c r="A97" s="28"/>
      <c r="B97" s="28"/>
      <c r="C97" s="28"/>
      <c r="D97" s="28"/>
      <c r="E97" s="28" t="s">
        <v>217</v>
      </c>
      <c r="F97" s="27">
        <v>9.3906140555685269</v>
      </c>
      <c r="G97" s="28" t="s">
        <v>216</v>
      </c>
      <c r="H97" s="27">
        <v>10.72</v>
      </c>
      <c r="I97" s="28" t="s">
        <v>215</v>
      </c>
      <c r="J97" s="27">
        <v>20.11</v>
      </c>
    </row>
    <row r="98" spans="1:10" ht="15" thickBot="1" x14ac:dyDescent="0.25">
      <c r="A98" s="28"/>
      <c r="B98" s="28"/>
      <c r="C98" s="28"/>
      <c r="D98" s="28"/>
      <c r="E98" s="28" t="s">
        <v>214</v>
      </c>
      <c r="F98" s="27">
        <v>6.8</v>
      </c>
      <c r="G98" s="28"/>
      <c r="H98" s="132" t="s">
        <v>213</v>
      </c>
      <c r="I98" s="132"/>
      <c r="J98" s="27">
        <v>35.700000000000003</v>
      </c>
    </row>
    <row r="99" spans="1:10" ht="0.95" customHeight="1" thickTop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</row>
    <row r="100" spans="1:10" ht="18" customHeight="1" x14ac:dyDescent="0.2">
      <c r="A100" s="36" t="s">
        <v>185</v>
      </c>
      <c r="B100" s="23" t="s">
        <v>211</v>
      </c>
      <c r="C100" s="36" t="s">
        <v>210</v>
      </c>
      <c r="D100" s="36" t="s">
        <v>10</v>
      </c>
      <c r="E100" s="126" t="s">
        <v>228</v>
      </c>
      <c r="F100" s="126"/>
      <c r="G100" s="35" t="s">
        <v>209</v>
      </c>
      <c r="H100" s="23" t="s">
        <v>208</v>
      </c>
      <c r="I100" s="23" t="s">
        <v>207</v>
      </c>
      <c r="J100" s="23" t="s">
        <v>11</v>
      </c>
    </row>
    <row r="101" spans="1:10" ht="51.95" customHeight="1" x14ac:dyDescent="0.2">
      <c r="A101" s="18" t="s">
        <v>227</v>
      </c>
      <c r="B101" s="16" t="s">
        <v>184</v>
      </c>
      <c r="C101" s="18" t="s">
        <v>43</v>
      </c>
      <c r="D101" s="18" t="s">
        <v>183</v>
      </c>
      <c r="E101" s="133" t="s">
        <v>263</v>
      </c>
      <c r="F101" s="133"/>
      <c r="G101" s="17" t="s">
        <v>86</v>
      </c>
      <c r="H101" s="34">
        <v>1</v>
      </c>
      <c r="I101" s="15">
        <v>60.29</v>
      </c>
      <c r="J101" s="15">
        <v>60.29</v>
      </c>
    </row>
    <row r="102" spans="1:10" ht="24" customHeight="1" x14ac:dyDescent="0.2">
      <c r="A102" s="40" t="s">
        <v>238</v>
      </c>
      <c r="B102" s="41" t="s">
        <v>316</v>
      </c>
      <c r="C102" s="40" t="s">
        <v>97</v>
      </c>
      <c r="D102" s="40" t="s">
        <v>315</v>
      </c>
      <c r="E102" s="134" t="s">
        <v>263</v>
      </c>
      <c r="F102" s="134"/>
      <c r="G102" s="39" t="s">
        <v>223</v>
      </c>
      <c r="H102" s="38">
        <v>0.125</v>
      </c>
      <c r="I102" s="37">
        <v>25.97</v>
      </c>
      <c r="J102" s="37">
        <v>3.24</v>
      </c>
    </row>
    <row r="103" spans="1:10" ht="24" customHeight="1" x14ac:dyDescent="0.2">
      <c r="A103" s="40" t="s">
        <v>238</v>
      </c>
      <c r="B103" s="41" t="s">
        <v>277</v>
      </c>
      <c r="C103" s="40" t="s">
        <v>97</v>
      </c>
      <c r="D103" s="40" t="s">
        <v>276</v>
      </c>
      <c r="E103" s="134" t="s">
        <v>263</v>
      </c>
      <c r="F103" s="134"/>
      <c r="G103" s="39" t="s">
        <v>223</v>
      </c>
      <c r="H103" s="38">
        <v>1.7968999999999999</v>
      </c>
      <c r="I103" s="37">
        <v>19.64</v>
      </c>
      <c r="J103" s="37">
        <v>35.29</v>
      </c>
    </row>
    <row r="104" spans="1:10" ht="26.1" customHeight="1" x14ac:dyDescent="0.2">
      <c r="A104" s="32" t="s">
        <v>222</v>
      </c>
      <c r="B104" s="33" t="s">
        <v>520</v>
      </c>
      <c r="C104" s="32" t="s">
        <v>97</v>
      </c>
      <c r="D104" s="32" t="s">
        <v>519</v>
      </c>
      <c r="E104" s="131" t="s">
        <v>219</v>
      </c>
      <c r="F104" s="131"/>
      <c r="G104" s="31" t="s">
        <v>173</v>
      </c>
      <c r="H104" s="30">
        <v>4.0099999999999997E-2</v>
      </c>
      <c r="I104" s="29">
        <v>75</v>
      </c>
      <c r="J104" s="29">
        <v>3</v>
      </c>
    </row>
    <row r="105" spans="1:10" ht="26.1" customHeight="1" x14ac:dyDescent="0.2">
      <c r="A105" s="32" t="s">
        <v>222</v>
      </c>
      <c r="B105" s="33" t="s">
        <v>516</v>
      </c>
      <c r="C105" s="32" t="s">
        <v>97</v>
      </c>
      <c r="D105" s="32" t="s">
        <v>515</v>
      </c>
      <c r="E105" s="131" t="s">
        <v>219</v>
      </c>
      <c r="F105" s="131"/>
      <c r="G105" s="31" t="s">
        <v>173</v>
      </c>
      <c r="H105" s="30">
        <v>1.6400000000000001E-2</v>
      </c>
      <c r="I105" s="29">
        <v>120.66</v>
      </c>
      <c r="J105" s="29">
        <v>1.97</v>
      </c>
    </row>
    <row r="106" spans="1:10" ht="26.1" customHeight="1" x14ac:dyDescent="0.2">
      <c r="A106" s="32" t="s">
        <v>222</v>
      </c>
      <c r="B106" s="33" t="s">
        <v>397</v>
      </c>
      <c r="C106" s="32" t="s">
        <v>97</v>
      </c>
      <c r="D106" s="32" t="s">
        <v>396</v>
      </c>
      <c r="E106" s="131" t="s">
        <v>219</v>
      </c>
      <c r="F106" s="131"/>
      <c r="G106" s="31" t="s">
        <v>173</v>
      </c>
      <c r="H106" s="30">
        <v>3.8399999999999997E-2</v>
      </c>
      <c r="I106" s="29">
        <v>121.3</v>
      </c>
      <c r="J106" s="29">
        <v>4.6500000000000004</v>
      </c>
    </row>
    <row r="107" spans="1:10" ht="24" customHeight="1" x14ac:dyDescent="0.2">
      <c r="A107" s="32" t="s">
        <v>222</v>
      </c>
      <c r="B107" s="33" t="s">
        <v>700</v>
      </c>
      <c r="C107" s="32" t="s">
        <v>97</v>
      </c>
      <c r="D107" s="32" t="s">
        <v>699</v>
      </c>
      <c r="E107" s="131" t="s">
        <v>219</v>
      </c>
      <c r="F107" s="131"/>
      <c r="G107" s="31" t="s">
        <v>352</v>
      </c>
      <c r="H107" s="30">
        <v>16.406300000000002</v>
      </c>
      <c r="I107" s="29">
        <v>0.74</v>
      </c>
      <c r="J107" s="29">
        <v>12.14</v>
      </c>
    </row>
    <row r="108" spans="1:10" ht="25.5" x14ac:dyDescent="0.2">
      <c r="A108" s="28"/>
      <c r="B108" s="28"/>
      <c r="C108" s="28"/>
      <c r="D108" s="28"/>
      <c r="E108" s="28" t="s">
        <v>217</v>
      </c>
      <c r="F108" s="27">
        <v>12.472565958440345</v>
      </c>
      <c r="G108" s="28" t="s">
        <v>216</v>
      </c>
      <c r="H108" s="27">
        <v>14.24</v>
      </c>
      <c r="I108" s="28" t="s">
        <v>215</v>
      </c>
      <c r="J108" s="27">
        <v>26.71</v>
      </c>
    </row>
    <row r="109" spans="1:10" ht="15" thickBot="1" x14ac:dyDescent="0.25">
      <c r="A109" s="28"/>
      <c r="B109" s="28"/>
      <c r="C109" s="28"/>
      <c r="D109" s="28"/>
      <c r="E109" s="28" t="s">
        <v>214</v>
      </c>
      <c r="F109" s="27">
        <v>14.19</v>
      </c>
      <c r="G109" s="28"/>
      <c r="H109" s="132" t="s">
        <v>213</v>
      </c>
      <c r="I109" s="132"/>
      <c r="J109" s="27">
        <v>74.48</v>
      </c>
    </row>
    <row r="110" spans="1:10" ht="0.95" customHeight="1" thickTop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</row>
    <row r="111" spans="1:10" ht="18" customHeight="1" x14ac:dyDescent="0.2">
      <c r="A111" s="36" t="s">
        <v>182</v>
      </c>
      <c r="B111" s="23" t="s">
        <v>211</v>
      </c>
      <c r="C111" s="36" t="s">
        <v>210</v>
      </c>
      <c r="D111" s="36" t="s">
        <v>10</v>
      </c>
      <c r="E111" s="126" t="s">
        <v>228</v>
      </c>
      <c r="F111" s="126"/>
      <c r="G111" s="35" t="s">
        <v>209</v>
      </c>
      <c r="H111" s="23" t="s">
        <v>208</v>
      </c>
      <c r="I111" s="23" t="s">
        <v>207</v>
      </c>
      <c r="J111" s="23" t="s">
        <v>11</v>
      </c>
    </row>
    <row r="112" spans="1:10" ht="51.95" customHeight="1" x14ac:dyDescent="0.2">
      <c r="A112" s="18" t="s">
        <v>227</v>
      </c>
      <c r="B112" s="16" t="s">
        <v>181</v>
      </c>
      <c r="C112" s="18" t="s">
        <v>43</v>
      </c>
      <c r="D112" s="18" t="s">
        <v>180</v>
      </c>
      <c r="E112" s="133" t="s">
        <v>263</v>
      </c>
      <c r="F112" s="133"/>
      <c r="G112" s="17" t="s">
        <v>86</v>
      </c>
      <c r="H112" s="34">
        <v>1</v>
      </c>
      <c r="I112" s="15">
        <v>190.68</v>
      </c>
      <c r="J112" s="15">
        <v>190.68</v>
      </c>
    </row>
    <row r="113" spans="1:10" ht="24" customHeight="1" x14ac:dyDescent="0.2">
      <c r="A113" s="40" t="s">
        <v>238</v>
      </c>
      <c r="B113" s="41" t="s">
        <v>316</v>
      </c>
      <c r="C113" s="40" t="s">
        <v>97</v>
      </c>
      <c r="D113" s="40" t="s">
        <v>315</v>
      </c>
      <c r="E113" s="134" t="s">
        <v>263</v>
      </c>
      <c r="F113" s="134"/>
      <c r="G113" s="39" t="s">
        <v>223</v>
      </c>
      <c r="H113" s="38">
        <v>0.94499999999999995</v>
      </c>
      <c r="I113" s="37">
        <v>25.97</v>
      </c>
      <c r="J113" s="37">
        <v>24.54</v>
      </c>
    </row>
    <row r="114" spans="1:10" ht="24" customHeight="1" x14ac:dyDescent="0.2">
      <c r="A114" s="40" t="s">
        <v>238</v>
      </c>
      <c r="B114" s="41" t="s">
        <v>277</v>
      </c>
      <c r="C114" s="40" t="s">
        <v>97</v>
      </c>
      <c r="D114" s="40" t="s">
        <v>276</v>
      </c>
      <c r="E114" s="134" t="s">
        <v>263</v>
      </c>
      <c r="F114" s="134"/>
      <c r="G114" s="39" t="s">
        <v>223</v>
      </c>
      <c r="H114" s="38">
        <v>4.5960000000000001</v>
      </c>
      <c r="I114" s="37">
        <v>19.64</v>
      </c>
      <c r="J114" s="37">
        <v>90.26</v>
      </c>
    </row>
    <row r="115" spans="1:10" ht="26.1" customHeight="1" x14ac:dyDescent="0.2">
      <c r="A115" s="32" t="s">
        <v>222</v>
      </c>
      <c r="B115" s="33" t="s">
        <v>520</v>
      </c>
      <c r="C115" s="32" t="s">
        <v>97</v>
      </c>
      <c r="D115" s="32" t="s">
        <v>519</v>
      </c>
      <c r="E115" s="131" t="s">
        <v>219</v>
      </c>
      <c r="F115" s="131"/>
      <c r="G115" s="31" t="s">
        <v>173</v>
      </c>
      <c r="H115" s="30">
        <v>0.12700800000000001</v>
      </c>
      <c r="I115" s="29">
        <v>75</v>
      </c>
      <c r="J115" s="29">
        <v>9.52</v>
      </c>
    </row>
    <row r="116" spans="1:10" ht="26.1" customHeight="1" x14ac:dyDescent="0.2">
      <c r="A116" s="32" t="s">
        <v>222</v>
      </c>
      <c r="B116" s="33" t="s">
        <v>516</v>
      </c>
      <c r="C116" s="32" t="s">
        <v>97</v>
      </c>
      <c r="D116" s="32" t="s">
        <v>515</v>
      </c>
      <c r="E116" s="131" t="s">
        <v>219</v>
      </c>
      <c r="F116" s="131"/>
      <c r="G116" s="31" t="s">
        <v>173</v>
      </c>
      <c r="H116" s="30">
        <v>7.2009000000000004E-2</v>
      </c>
      <c r="I116" s="29">
        <v>120.66</v>
      </c>
      <c r="J116" s="29">
        <v>8.68</v>
      </c>
    </row>
    <row r="117" spans="1:10" ht="26.1" customHeight="1" x14ac:dyDescent="0.2">
      <c r="A117" s="32" t="s">
        <v>222</v>
      </c>
      <c r="B117" s="33" t="s">
        <v>397</v>
      </c>
      <c r="C117" s="32" t="s">
        <v>97</v>
      </c>
      <c r="D117" s="32" t="s">
        <v>396</v>
      </c>
      <c r="E117" s="131" t="s">
        <v>219</v>
      </c>
      <c r="F117" s="131"/>
      <c r="G117" s="31" t="s">
        <v>173</v>
      </c>
      <c r="H117" s="30">
        <v>7.2009000000000004E-2</v>
      </c>
      <c r="I117" s="29">
        <v>121.3</v>
      </c>
      <c r="J117" s="29">
        <v>8.73</v>
      </c>
    </row>
    <row r="118" spans="1:10" ht="24" customHeight="1" x14ac:dyDescent="0.2">
      <c r="A118" s="32" t="s">
        <v>222</v>
      </c>
      <c r="B118" s="33" t="s">
        <v>700</v>
      </c>
      <c r="C118" s="32" t="s">
        <v>97</v>
      </c>
      <c r="D118" s="32" t="s">
        <v>699</v>
      </c>
      <c r="E118" s="131" t="s">
        <v>219</v>
      </c>
      <c r="F118" s="131"/>
      <c r="G118" s="31" t="s">
        <v>352</v>
      </c>
      <c r="H118" s="30">
        <v>66.150000000000006</v>
      </c>
      <c r="I118" s="29">
        <v>0.74</v>
      </c>
      <c r="J118" s="29">
        <v>48.95</v>
      </c>
    </row>
    <row r="119" spans="1:10" ht="25.5" x14ac:dyDescent="0.2">
      <c r="A119" s="28"/>
      <c r="B119" s="28"/>
      <c r="C119" s="28"/>
      <c r="D119" s="28"/>
      <c r="E119" s="28" t="s">
        <v>217</v>
      </c>
      <c r="F119" s="27">
        <v>37.665187952369834</v>
      </c>
      <c r="G119" s="28" t="s">
        <v>216</v>
      </c>
      <c r="H119" s="27">
        <v>42.99</v>
      </c>
      <c r="I119" s="28" t="s">
        <v>215</v>
      </c>
      <c r="J119" s="27">
        <v>80.66</v>
      </c>
    </row>
    <row r="120" spans="1:10" ht="15" thickBot="1" x14ac:dyDescent="0.25">
      <c r="A120" s="28"/>
      <c r="B120" s="28"/>
      <c r="C120" s="28"/>
      <c r="D120" s="28"/>
      <c r="E120" s="28" t="s">
        <v>214</v>
      </c>
      <c r="F120" s="27">
        <v>44.88</v>
      </c>
      <c r="G120" s="28"/>
      <c r="H120" s="132" t="s">
        <v>213</v>
      </c>
      <c r="I120" s="132"/>
      <c r="J120" s="27">
        <v>235.56</v>
      </c>
    </row>
    <row r="121" spans="1:10" ht="0.95" customHeight="1" thickTop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</row>
    <row r="122" spans="1:10" ht="18" customHeight="1" x14ac:dyDescent="0.2">
      <c r="A122" s="36" t="s">
        <v>179</v>
      </c>
      <c r="B122" s="23" t="s">
        <v>211</v>
      </c>
      <c r="C122" s="36" t="s">
        <v>210</v>
      </c>
      <c r="D122" s="36" t="s">
        <v>10</v>
      </c>
      <c r="E122" s="126" t="s">
        <v>228</v>
      </c>
      <c r="F122" s="126"/>
      <c r="G122" s="35" t="s">
        <v>209</v>
      </c>
      <c r="H122" s="23" t="s">
        <v>208</v>
      </c>
      <c r="I122" s="23" t="s">
        <v>207</v>
      </c>
      <c r="J122" s="23" t="s">
        <v>11</v>
      </c>
    </row>
    <row r="123" spans="1:10" ht="39" customHeight="1" x14ac:dyDescent="0.2">
      <c r="A123" s="18" t="s">
        <v>227</v>
      </c>
      <c r="B123" s="16" t="s">
        <v>178</v>
      </c>
      <c r="C123" s="18" t="s">
        <v>97</v>
      </c>
      <c r="D123" s="18" t="s">
        <v>177</v>
      </c>
      <c r="E123" s="133" t="s">
        <v>637</v>
      </c>
      <c r="F123" s="133"/>
      <c r="G123" s="17" t="s">
        <v>86</v>
      </c>
      <c r="H123" s="34">
        <v>1</v>
      </c>
      <c r="I123" s="15">
        <v>26.08</v>
      </c>
      <c r="J123" s="15">
        <v>26.08</v>
      </c>
    </row>
    <row r="124" spans="1:10" ht="26.1" customHeight="1" x14ac:dyDescent="0.2">
      <c r="A124" s="40" t="s">
        <v>238</v>
      </c>
      <c r="B124" s="41" t="s">
        <v>584</v>
      </c>
      <c r="C124" s="40" t="s">
        <v>97</v>
      </c>
      <c r="D124" s="40" t="s">
        <v>583</v>
      </c>
      <c r="E124" s="134" t="s">
        <v>263</v>
      </c>
      <c r="F124" s="134"/>
      <c r="G124" s="39" t="s">
        <v>223</v>
      </c>
      <c r="H124" s="38">
        <v>0.1721</v>
      </c>
      <c r="I124" s="37">
        <v>25.11</v>
      </c>
      <c r="J124" s="37">
        <v>4.32</v>
      </c>
    </row>
    <row r="125" spans="1:10" ht="24" customHeight="1" x14ac:dyDescent="0.2">
      <c r="A125" s="40" t="s">
        <v>238</v>
      </c>
      <c r="B125" s="41" t="s">
        <v>467</v>
      </c>
      <c r="C125" s="40" t="s">
        <v>97</v>
      </c>
      <c r="D125" s="40" t="s">
        <v>466</v>
      </c>
      <c r="E125" s="134" t="s">
        <v>263</v>
      </c>
      <c r="F125" s="134"/>
      <c r="G125" s="39" t="s">
        <v>223</v>
      </c>
      <c r="H125" s="38">
        <v>0.1721</v>
      </c>
      <c r="I125" s="37">
        <v>28.62</v>
      </c>
      <c r="J125" s="37">
        <v>4.92</v>
      </c>
    </row>
    <row r="126" spans="1:10" ht="39" customHeight="1" x14ac:dyDescent="0.2">
      <c r="A126" s="32" t="s">
        <v>222</v>
      </c>
      <c r="B126" s="33" t="s">
        <v>698</v>
      </c>
      <c r="C126" s="32" t="s">
        <v>97</v>
      </c>
      <c r="D126" s="32" t="s">
        <v>697</v>
      </c>
      <c r="E126" s="131" t="s">
        <v>219</v>
      </c>
      <c r="F126" s="131"/>
      <c r="G126" s="31" t="s">
        <v>86</v>
      </c>
      <c r="H126" s="30">
        <v>1.1000000000000001</v>
      </c>
      <c r="I126" s="29">
        <v>15.31</v>
      </c>
      <c r="J126" s="29">
        <v>16.84</v>
      </c>
    </row>
    <row r="127" spans="1:10" ht="25.5" x14ac:dyDescent="0.2">
      <c r="A127" s="28"/>
      <c r="B127" s="28"/>
      <c r="C127" s="28"/>
      <c r="D127" s="28"/>
      <c r="E127" s="28" t="s">
        <v>217</v>
      </c>
      <c r="F127" s="27">
        <v>3.3060938594443146</v>
      </c>
      <c r="G127" s="28" t="s">
        <v>216</v>
      </c>
      <c r="H127" s="27">
        <v>3.77</v>
      </c>
      <c r="I127" s="28" t="s">
        <v>215</v>
      </c>
      <c r="J127" s="27">
        <v>7.08</v>
      </c>
    </row>
    <row r="128" spans="1:10" ht="15" thickBot="1" x14ac:dyDescent="0.25">
      <c r="A128" s="28"/>
      <c r="B128" s="28"/>
      <c r="C128" s="28"/>
      <c r="D128" s="28"/>
      <c r="E128" s="28" t="s">
        <v>214</v>
      </c>
      <c r="F128" s="27">
        <v>6.13</v>
      </c>
      <c r="G128" s="28"/>
      <c r="H128" s="132" t="s">
        <v>213</v>
      </c>
      <c r="I128" s="132"/>
      <c r="J128" s="27">
        <v>32.21</v>
      </c>
    </row>
    <row r="129" spans="1:10" ht="0.95" customHeight="1" thickTop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</row>
    <row r="130" spans="1:10" ht="18" customHeight="1" x14ac:dyDescent="0.2">
      <c r="A130" s="36" t="s">
        <v>176</v>
      </c>
      <c r="B130" s="23" t="s">
        <v>211</v>
      </c>
      <c r="C130" s="36" t="s">
        <v>210</v>
      </c>
      <c r="D130" s="36" t="s">
        <v>10</v>
      </c>
      <c r="E130" s="126" t="s">
        <v>228</v>
      </c>
      <c r="F130" s="126"/>
      <c r="G130" s="35" t="s">
        <v>209</v>
      </c>
      <c r="H130" s="23" t="s">
        <v>208</v>
      </c>
      <c r="I130" s="23" t="s">
        <v>207</v>
      </c>
      <c r="J130" s="23" t="s">
        <v>11</v>
      </c>
    </row>
    <row r="131" spans="1:10" ht="24" customHeight="1" x14ac:dyDescent="0.2">
      <c r="A131" s="18" t="s">
        <v>227</v>
      </c>
      <c r="B131" s="16" t="s">
        <v>175</v>
      </c>
      <c r="C131" s="18" t="s">
        <v>97</v>
      </c>
      <c r="D131" s="18" t="s">
        <v>174</v>
      </c>
      <c r="E131" s="133" t="s">
        <v>321</v>
      </c>
      <c r="F131" s="133"/>
      <c r="G131" s="17" t="s">
        <v>173</v>
      </c>
      <c r="H131" s="34">
        <v>1</v>
      </c>
      <c r="I131" s="15">
        <v>47.1</v>
      </c>
      <c r="J131" s="15">
        <v>47.1</v>
      </c>
    </row>
    <row r="132" spans="1:10" ht="24" customHeight="1" x14ac:dyDescent="0.2">
      <c r="A132" s="40" t="s">
        <v>238</v>
      </c>
      <c r="B132" s="41" t="s">
        <v>277</v>
      </c>
      <c r="C132" s="40" t="s">
        <v>97</v>
      </c>
      <c r="D132" s="40" t="s">
        <v>276</v>
      </c>
      <c r="E132" s="134" t="s">
        <v>263</v>
      </c>
      <c r="F132" s="134"/>
      <c r="G132" s="39" t="s">
        <v>223</v>
      </c>
      <c r="H132" s="38">
        <v>2.3986000000000001</v>
      </c>
      <c r="I132" s="37">
        <v>19.64</v>
      </c>
      <c r="J132" s="37">
        <v>47.1</v>
      </c>
    </row>
    <row r="133" spans="1:10" ht="25.5" x14ac:dyDescent="0.2">
      <c r="A133" s="28"/>
      <c r="B133" s="28"/>
      <c r="C133" s="28"/>
      <c r="D133" s="28"/>
      <c r="E133" s="28" t="s">
        <v>217</v>
      </c>
      <c r="F133" s="27">
        <v>15.120242820452953</v>
      </c>
      <c r="G133" s="28" t="s">
        <v>216</v>
      </c>
      <c r="H133" s="27">
        <v>17.260000000000002</v>
      </c>
      <c r="I133" s="28" t="s">
        <v>215</v>
      </c>
      <c r="J133" s="27">
        <v>32.380000000000003</v>
      </c>
    </row>
    <row r="134" spans="1:10" ht="15" thickBot="1" x14ac:dyDescent="0.25">
      <c r="A134" s="28"/>
      <c r="B134" s="28"/>
      <c r="C134" s="28"/>
      <c r="D134" s="28"/>
      <c r="E134" s="28" t="s">
        <v>214</v>
      </c>
      <c r="F134" s="27">
        <v>11.08</v>
      </c>
      <c r="G134" s="28"/>
      <c r="H134" s="132" t="s">
        <v>213</v>
      </c>
      <c r="I134" s="132"/>
      <c r="J134" s="27">
        <v>58.18</v>
      </c>
    </row>
    <row r="135" spans="1:10" ht="0.95" customHeight="1" thickTop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</row>
    <row r="136" spans="1:10" ht="18" customHeight="1" x14ac:dyDescent="0.2">
      <c r="A136" s="36" t="s">
        <v>172</v>
      </c>
      <c r="B136" s="23" t="s">
        <v>211</v>
      </c>
      <c r="C136" s="36" t="s">
        <v>210</v>
      </c>
      <c r="D136" s="36" t="s">
        <v>10</v>
      </c>
      <c r="E136" s="126" t="s">
        <v>228</v>
      </c>
      <c r="F136" s="126"/>
      <c r="G136" s="35" t="s">
        <v>209</v>
      </c>
      <c r="H136" s="23" t="s">
        <v>208</v>
      </c>
      <c r="I136" s="23" t="s">
        <v>207</v>
      </c>
      <c r="J136" s="23" t="s">
        <v>11</v>
      </c>
    </row>
    <row r="137" spans="1:10" ht="51.95" customHeight="1" x14ac:dyDescent="0.2">
      <c r="A137" s="18" t="s">
        <v>227</v>
      </c>
      <c r="B137" s="16" t="s">
        <v>171</v>
      </c>
      <c r="C137" s="18" t="s">
        <v>97</v>
      </c>
      <c r="D137" s="18" t="s">
        <v>170</v>
      </c>
      <c r="E137" s="133" t="s">
        <v>696</v>
      </c>
      <c r="F137" s="133"/>
      <c r="G137" s="17" t="s">
        <v>133</v>
      </c>
      <c r="H137" s="34">
        <v>1</v>
      </c>
      <c r="I137" s="15">
        <v>27.32</v>
      </c>
      <c r="J137" s="15">
        <v>27.32</v>
      </c>
    </row>
    <row r="138" spans="1:10" ht="39" customHeight="1" x14ac:dyDescent="0.2">
      <c r="A138" s="40" t="s">
        <v>238</v>
      </c>
      <c r="B138" s="41" t="s">
        <v>337</v>
      </c>
      <c r="C138" s="40" t="s">
        <v>97</v>
      </c>
      <c r="D138" s="40" t="s">
        <v>336</v>
      </c>
      <c r="E138" s="134" t="s">
        <v>224</v>
      </c>
      <c r="F138" s="134"/>
      <c r="G138" s="39" t="s">
        <v>239</v>
      </c>
      <c r="H138" s="38">
        <v>5.4999999999999997E-3</v>
      </c>
      <c r="I138" s="37">
        <v>9.2200000000000006</v>
      </c>
      <c r="J138" s="37">
        <v>0.05</v>
      </c>
    </row>
    <row r="139" spans="1:10" ht="39" customHeight="1" x14ac:dyDescent="0.2">
      <c r="A139" s="40" t="s">
        <v>238</v>
      </c>
      <c r="B139" s="41" t="s">
        <v>339</v>
      </c>
      <c r="C139" s="40" t="s">
        <v>97</v>
      </c>
      <c r="D139" s="40" t="s">
        <v>338</v>
      </c>
      <c r="E139" s="134" t="s">
        <v>224</v>
      </c>
      <c r="F139" s="134"/>
      <c r="G139" s="39" t="s">
        <v>242</v>
      </c>
      <c r="H139" s="38">
        <v>9.6600000000000005E-2</v>
      </c>
      <c r="I139" s="37">
        <v>0.56999999999999995</v>
      </c>
      <c r="J139" s="37">
        <v>0.05</v>
      </c>
    </row>
    <row r="140" spans="1:10" ht="26.1" customHeight="1" x14ac:dyDescent="0.2">
      <c r="A140" s="40" t="s">
        <v>238</v>
      </c>
      <c r="B140" s="41" t="s">
        <v>472</v>
      </c>
      <c r="C140" s="40" t="s">
        <v>97</v>
      </c>
      <c r="D140" s="40" t="s">
        <v>471</v>
      </c>
      <c r="E140" s="134" t="s">
        <v>470</v>
      </c>
      <c r="F140" s="134"/>
      <c r="G140" s="39" t="s">
        <v>133</v>
      </c>
      <c r="H140" s="38">
        <v>1</v>
      </c>
      <c r="I140" s="37">
        <v>13.58</v>
      </c>
      <c r="J140" s="37">
        <v>13.58</v>
      </c>
    </row>
    <row r="141" spans="1:10" ht="24" customHeight="1" x14ac:dyDescent="0.2">
      <c r="A141" s="40" t="s">
        <v>238</v>
      </c>
      <c r="B141" s="41" t="s">
        <v>469</v>
      </c>
      <c r="C141" s="40" t="s">
        <v>97</v>
      </c>
      <c r="D141" s="40" t="s">
        <v>468</v>
      </c>
      <c r="E141" s="134" t="s">
        <v>263</v>
      </c>
      <c r="F141" s="134"/>
      <c r="G141" s="39" t="s">
        <v>223</v>
      </c>
      <c r="H141" s="38">
        <v>0.2041</v>
      </c>
      <c r="I141" s="37">
        <v>22.84</v>
      </c>
      <c r="J141" s="37">
        <v>4.66</v>
      </c>
    </row>
    <row r="142" spans="1:10" ht="24" customHeight="1" x14ac:dyDescent="0.2">
      <c r="A142" s="40" t="s">
        <v>238</v>
      </c>
      <c r="B142" s="41" t="s">
        <v>277</v>
      </c>
      <c r="C142" s="40" t="s">
        <v>97</v>
      </c>
      <c r="D142" s="40" t="s">
        <v>276</v>
      </c>
      <c r="E142" s="134" t="s">
        <v>263</v>
      </c>
      <c r="F142" s="134"/>
      <c r="G142" s="39" t="s">
        <v>223</v>
      </c>
      <c r="H142" s="38">
        <v>0.2041</v>
      </c>
      <c r="I142" s="37">
        <v>19.64</v>
      </c>
      <c r="J142" s="37">
        <v>4</v>
      </c>
    </row>
    <row r="143" spans="1:10" ht="26.1" customHeight="1" x14ac:dyDescent="0.2">
      <c r="A143" s="32" t="s">
        <v>222</v>
      </c>
      <c r="B143" s="33" t="s">
        <v>520</v>
      </c>
      <c r="C143" s="32" t="s">
        <v>97</v>
      </c>
      <c r="D143" s="32" t="s">
        <v>519</v>
      </c>
      <c r="E143" s="131" t="s">
        <v>219</v>
      </c>
      <c r="F143" s="131"/>
      <c r="G143" s="31" t="s">
        <v>173</v>
      </c>
      <c r="H143" s="30">
        <v>5.6800000000000003E-2</v>
      </c>
      <c r="I143" s="29">
        <v>75</v>
      </c>
      <c r="J143" s="29">
        <v>4.26</v>
      </c>
    </row>
    <row r="144" spans="1:10" ht="26.1" customHeight="1" x14ac:dyDescent="0.2">
      <c r="A144" s="32" t="s">
        <v>222</v>
      </c>
      <c r="B144" s="33" t="s">
        <v>695</v>
      </c>
      <c r="C144" s="32" t="s">
        <v>97</v>
      </c>
      <c r="D144" s="32" t="s">
        <v>694</v>
      </c>
      <c r="E144" s="131" t="s">
        <v>219</v>
      </c>
      <c r="F144" s="131"/>
      <c r="G144" s="31" t="s">
        <v>173</v>
      </c>
      <c r="H144" s="30">
        <v>6.4000000000000003E-3</v>
      </c>
      <c r="I144" s="29">
        <v>113.98</v>
      </c>
      <c r="J144" s="29">
        <v>0.72</v>
      </c>
    </row>
    <row r="145" spans="1:10" ht="25.5" x14ac:dyDescent="0.2">
      <c r="A145" s="28"/>
      <c r="B145" s="28"/>
      <c r="C145" s="28"/>
      <c r="D145" s="28"/>
      <c r="E145" s="28" t="s">
        <v>217</v>
      </c>
      <c r="F145" s="27">
        <v>7.4106934391781465</v>
      </c>
      <c r="G145" s="28" t="s">
        <v>216</v>
      </c>
      <c r="H145" s="27">
        <v>8.4600000000000009</v>
      </c>
      <c r="I145" s="28" t="s">
        <v>215</v>
      </c>
      <c r="J145" s="27">
        <v>15.87</v>
      </c>
    </row>
    <row r="146" spans="1:10" ht="15" thickBot="1" x14ac:dyDescent="0.25">
      <c r="A146" s="28"/>
      <c r="B146" s="28"/>
      <c r="C146" s="28"/>
      <c r="D146" s="28"/>
      <c r="E146" s="28" t="s">
        <v>214</v>
      </c>
      <c r="F146" s="27">
        <v>6.43</v>
      </c>
      <c r="G146" s="28"/>
      <c r="H146" s="132" t="s">
        <v>213</v>
      </c>
      <c r="I146" s="132"/>
      <c r="J146" s="27">
        <v>33.75</v>
      </c>
    </row>
    <row r="147" spans="1:10" ht="0.95" customHeight="1" thickTop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</row>
    <row r="148" spans="1:10" ht="18" customHeight="1" x14ac:dyDescent="0.2">
      <c r="A148" s="36" t="s">
        <v>169</v>
      </c>
      <c r="B148" s="23" t="s">
        <v>211</v>
      </c>
      <c r="C148" s="36" t="s">
        <v>210</v>
      </c>
      <c r="D148" s="36" t="s">
        <v>10</v>
      </c>
      <c r="E148" s="126" t="s">
        <v>228</v>
      </c>
      <c r="F148" s="126"/>
      <c r="G148" s="35" t="s">
        <v>209</v>
      </c>
      <c r="H148" s="23" t="s">
        <v>208</v>
      </c>
      <c r="I148" s="23" t="s">
        <v>207</v>
      </c>
      <c r="J148" s="23" t="s">
        <v>11</v>
      </c>
    </row>
    <row r="149" spans="1:10" ht="51.95" customHeight="1" x14ac:dyDescent="0.2">
      <c r="A149" s="18" t="s">
        <v>227</v>
      </c>
      <c r="B149" s="16" t="s">
        <v>168</v>
      </c>
      <c r="C149" s="18" t="s">
        <v>97</v>
      </c>
      <c r="D149" s="18" t="s">
        <v>167</v>
      </c>
      <c r="E149" s="133" t="s">
        <v>689</v>
      </c>
      <c r="F149" s="133"/>
      <c r="G149" s="17" t="s">
        <v>133</v>
      </c>
      <c r="H149" s="34">
        <v>1</v>
      </c>
      <c r="I149" s="15">
        <v>118.34</v>
      </c>
      <c r="J149" s="15">
        <v>118.34</v>
      </c>
    </row>
    <row r="150" spans="1:10" ht="39" customHeight="1" x14ac:dyDescent="0.2">
      <c r="A150" s="40" t="s">
        <v>238</v>
      </c>
      <c r="B150" s="41" t="s">
        <v>530</v>
      </c>
      <c r="C150" s="40" t="s">
        <v>97</v>
      </c>
      <c r="D150" s="40" t="s">
        <v>529</v>
      </c>
      <c r="E150" s="134" t="s">
        <v>363</v>
      </c>
      <c r="F150" s="134"/>
      <c r="G150" s="39" t="s">
        <v>173</v>
      </c>
      <c r="H150" s="38">
        <v>9.8500000000000004E-2</v>
      </c>
      <c r="I150" s="37">
        <v>454.45</v>
      </c>
      <c r="J150" s="37">
        <v>44.76</v>
      </c>
    </row>
    <row r="151" spans="1:10" ht="24" customHeight="1" x14ac:dyDescent="0.2">
      <c r="A151" s="40" t="s">
        <v>238</v>
      </c>
      <c r="B151" s="41" t="s">
        <v>407</v>
      </c>
      <c r="C151" s="40" t="s">
        <v>97</v>
      </c>
      <c r="D151" s="40" t="s">
        <v>406</v>
      </c>
      <c r="E151" s="134" t="s">
        <v>263</v>
      </c>
      <c r="F151" s="134"/>
      <c r="G151" s="39" t="s">
        <v>223</v>
      </c>
      <c r="H151" s="38">
        <v>0.13009999999999999</v>
      </c>
      <c r="I151" s="37">
        <v>27.42</v>
      </c>
      <c r="J151" s="37">
        <v>3.56</v>
      </c>
    </row>
    <row r="152" spans="1:10" ht="24" customHeight="1" x14ac:dyDescent="0.2">
      <c r="A152" s="40" t="s">
        <v>238</v>
      </c>
      <c r="B152" s="41" t="s">
        <v>316</v>
      </c>
      <c r="C152" s="40" t="s">
        <v>97</v>
      </c>
      <c r="D152" s="40" t="s">
        <v>315</v>
      </c>
      <c r="E152" s="134" t="s">
        <v>263</v>
      </c>
      <c r="F152" s="134"/>
      <c r="G152" s="39" t="s">
        <v>223</v>
      </c>
      <c r="H152" s="38">
        <v>0.18820000000000001</v>
      </c>
      <c r="I152" s="37">
        <v>25.97</v>
      </c>
      <c r="J152" s="37">
        <v>4.88</v>
      </c>
    </row>
    <row r="153" spans="1:10" ht="24" customHeight="1" x14ac:dyDescent="0.2">
      <c r="A153" s="40" t="s">
        <v>238</v>
      </c>
      <c r="B153" s="41" t="s">
        <v>277</v>
      </c>
      <c r="C153" s="40" t="s">
        <v>97</v>
      </c>
      <c r="D153" s="40" t="s">
        <v>276</v>
      </c>
      <c r="E153" s="134" t="s">
        <v>263</v>
      </c>
      <c r="F153" s="134"/>
      <c r="G153" s="39" t="s">
        <v>223</v>
      </c>
      <c r="H153" s="38">
        <v>0.31830000000000003</v>
      </c>
      <c r="I153" s="37">
        <v>19.64</v>
      </c>
      <c r="J153" s="37">
        <v>6.25</v>
      </c>
    </row>
    <row r="154" spans="1:10" ht="26.1" customHeight="1" x14ac:dyDescent="0.2">
      <c r="A154" s="32" t="s">
        <v>222</v>
      </c>
      <c r="B154" s="33" t="s">
        <v>356</v>
      </c>
      <c r="C154" s="32" t="s">
        <v>97</v>
      </c>
      <c r="D154" s="32" t="s">
        <v>355</v>
      </c>
      <c r="E154" s="131" t="s">
        <v>219</v>
      </c>
      <c r="F154" s="131"/>
      <c r="G154" s="31" t="s">
        <v>294</v>
      </c>
      <c r="H154" s="30">
        <v>1.6999999999999999E-3</v>
      </c>
      <c r="I154" s="29">
        <v>6.38</v>
      </c>
      <c r="J154" s="29">
        <v>0.01</v>
      </c>
    </row>
    <row r="155" spans="1:10" ht="24" customHeight="1" x14ac:dyDescent="0.2">
      <c r="A155" s="32" t="s">
        <v>222</v>
      </c>
      <c r="B155" s="33" t="s">
        <v>405</v>
      </c>
      <c r="C155" s="32" t="s">
        <v>97</v>
      </c>
      <c r="D155" s="32" t="s">
        <v>404</v>
      </c>
      <c r="E155" s="131" t="s">
        <v>219</v>
      </c>
      <c r="F155" s="131"/>
      <c r="G155" s="31" t="s">
        <v>352</v>
      </c>
      <c r="H155" s="30">
        <v>2.4E-2</v>
      </c>
      <c r="I155" s="29">
        <v>26.33</v>
      </c>
      <c r="J155" s="29">
        <v>0.63</v>
      </c>
    </row>
    <row r="156" spans="1:10" ht="26.1" customHeight="1" x14ac:dyDescent="0.2">
      <c r="A156" s="32" t="s">
        <v>222</v>
      </c>
      <c r="B156" s="33" t="s">
        <v>351</v>
      </c>
      <c r="C156" s="32" t="s">
        <v>97</v>
      </c>
      <c r="D156" s="32" t="s">
        <v>350</v>
      </c>
      <c r="E156" s="131" t="s">
        <v>219</v>
      </c>
      <c r="F156" s="131"/>
      <c r="G156" s="31" t="s">
        <v>86</v>
      </c>
      <c r="H156" s="30">
        <v>0.2</v>
      </c>
      <c r="I156" s="29">
        <v>2.81</v>
      </c>
      <c r="J156" s="29">
        <v>0.56000000000000005</v>
      </c>
    </row>
    <row r="157" spans="1:10" ht="26.1" customHeight="1" x14ac:dyDescent="0.2">
      <c r="A157" s="32" t="s">
        <v>222</v>
      </c>
      <c r="B157" s="33" t="s">
        <v>693</v>
      </c>
      <c r="C157" s="32" t="s">
        <v>97</v>
      </c>
      <c r="D157" s="32" t="s">
        <v>692</v>
      </c>
      <c r="E157" s="131" t="s">
        <v>219</v>
      </c>
      <c r="F157" s="131"/>
      <c r="G157" s="31" t="s">
        <v>86</v>
      </c>
      <c r="H157" s="30">
        <v>0.25</v>
      </c>
      <c r="I157" s="29">
        <v>4.07</v>
      </c>
      <c r="J157" s="29">
        <v>1.01</v>
      </c>
    </row>
    <row r="158" spans="1:10" ht="39" customHeight="1" x14ac:dyDescent="0.2">
      <c r="A158" s="32" t="s">
        <v>222</v>
      </c>
      <c r="B158" s="33" t="s">
        <v>691</v>
      </c>
      <c r="C158" s="32" t="s">
        <v>97</v>
      </c>
      <c r="D158" s="32" t="s">
        <v>690</v>
      </c>
      <c r="E158" s="131" t="s">
        <v>219</v>
      </c>
      <c r="F158" s="131"/>
      <c r="G158" s="31" t="s">
        <v>133</v>
      </c>
      <c r="H158" s="30">
        <v>1.0815999999999999</v>
      </c>
      <c r="I158" s="29">
        <v>52.41</v>
      </c>
      <c r="J158" s="29">
        <v>56.68</v>
      </c>
    </row>
    <row r="159" spans="1:10" ht="25.5" x14ac:dyDescent="0.2">
      <c r="A159" s="28"/>
      <c r="B159" s="28"/>
      <c r="C159" s="28"/>
      <c r="D159" s="28"/>
      <c r="E159" s="28" t="s">
        <v>217</v>
      </c>
      <c r="F159" s="27">
        <v>7.8916647209899606</v>
      </c>
      <c r="G159" s="28" t="s">
        <v>216</v>
      </c>
      <c r="H159" s="27">
        <v>9.01</v>
      </c>
      <c r="I159" s="28" t="s">
        <v>215</v>
      </c>
      <c r="J159" s="27">
        <v>16.899999999999999</v>
      </c>
    </row>
    <row r="160" spans="1:10" ht="15" thickBot="1" x14ac:dyDescent="0.25">
      <c r="A160" s="28"/>
      <c r="B160" s="28"/>
      <c r="C160" s="28"/>
      <c r="D160" s="28"/>
      <c r="E160" s="28" t="s">
        <v>214</v>
      </c>
      <c r="F160" s="27">
        <v>27.85</v>
      </c>
      <c r="G160" s="28"/>
      <c r="H160" s="132" t="s">
        <v>213</v>
      </c>
      <c r="I160" s="132"/>
      <c r="J160" s="27">
        <v>146.19</v>
      </c>
    </row>
    <row r="161" spans="1:10" ht="0.95" customHeight="1" thickTop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</row>
    <row r="162" spans="1:10" ht="18" customHeight="1" x14ac:dyDescent="0.2">
      <c r="A162" s="36" t="s">
        <v>166</v>
      </c>
      <c r="B162" s="23" t="s">
        <v>211</v>
      </c>
      <c r="C162" s="36" t="s">
        <v>210</v>
      </c>
      <c r="D162" s="36" t="s">
        <v>10</v>
      </c>
      <c r="E162" s="126" t="s">
        <v>228</v>
      </c>
      <c r="F162" s="126"/>
      <c r="G162" s="35" t="s">
        <v>209</v>
      </c>
      <c r="H162" s="23" t="s">
        <v>208</v>
      </c>
      <c r="I162" s="23" t="s">
        <v>207</v>
      </c>
      <c r="J162" s="23" t="s">
        <v>11</v>
      </c>
    </row>
    <row r="163" spans="1:10" ht="51.95" customHeight="1" x14ac:dyDescent="0.2">
      <c r="A163" s="18" t="s">
        <v>227</v>
      </c>
      <c r="B163" s="16" t="s">
        <v>165</v>
      </c>
      <c r="C163" s="18" t="s">
        <v>97</v>
      </c>
      <c r="D163" s="18" t="s">
        <v>164</v>
      </c>
      <c r="E163" s="133" t="s">
        <v>689</v>
      </c>
      <c r="F163" s="133"/>
      <c r="G163" s="17" t="s">
        <v>133</v>
      </c>
      <c r="H163" s="34">
        <v>1</v>
      </c>
      <c r="I163" s="15">
        <v>36.549999999999997</v>
      </c>
      <c r="J163" s="15">
        <v>36.549999999999997</v>
      </c>
    </row>
    <row r="164" spans="1:10" ht="39" customHeight="1" x14ac:dyDescent="0.2">
      <c r="A164" s="40" t="s">
        <v>238</v>
      </c>
      <c r="B164" s="41" t="s">
        <v>594</v>
      </c>
      <c r="C164" s="40" t="s">
        <v>97</v>
      </c>
      <c r="D164" s="40" t="s">
        <v>593</v>
      </c>
      <c r="E164" s="134" t="s">
        <v>263</v>
      </c>
      <c r="F164" s="134"/>
      <c r="G164" s="39" t="s">
        <v>173</v>
      </c>
      <c r="H164" s="38">
        <v>4.3099999999999999E-2</v>
      </c>
      <c r="I164" s="37">
        <v>556.01</v>
      </c>
      <c r="J164" s="37">
        <v>23.96</v>
      </c>
    </row>
    <row r="165" spans="1:10" ht="24" customHeight="1" x14ac:dyDescent="0.2">
      <c r="A165" s="40" t="s">
        <v>238</v>
      </c>
      <c r="B165" s="41" t="s">
        <v>316</v>
      </c>
      <c r="C165" s="40" t="s">
        <v>97</v>
      </c>
      <c r="D165" s="40" t="s">
        <v>315</v>
      </c>
      <c r="E165" s="134" t="s">
        <v>263</v>
      </c>
      <c r="F165" s="134"/>
      <c r="G165" s="39" t="s">
        <v>223</v>
      </c>
      <c r="H165" s="38">
        <v>0.245</v>
      </c>
      <c r="I165" s="37">
        <v>25.97</v>
      </c>
      <c r="J165" s="37">
        <v>6.36</v>
      </c>
    </row>
    <row r="166" spans="1:10" ht="24" customHeight="1" x14ac:dyDescent="0.2">
      <c r="A166" s="40" t="s">
        <v>238</v>
      </c>
      <c r="B166" s="41" t="s">
        <v>277</v>
      </c>
      <c r="C166" s="40" t="s">
        <v>97</v>
      </c>
      <c r="D166" s="40" t="s">
        <v>276</v>
      </c>
      <c r="E166" s="134" t="s">
        <v>263</v>
      </c>
      <c r="F166" s="134"/>
      <c r="G166" s="39" t="s">
        <v>223</v>
      </c>
      <c r="H166" s="38">
        <v>0.123</v>
      </c>
      <c r="I166" s="37">
        <v>19.64</v>
      </c>
      <c r="J166" s="37">
        <v>2.41</v>
      </c>
    </row>
    <row r="167" spans="1:10" ht="26.1" customHeight="1" x14ac:dyDescent="0.2">
      <c r="A167" s="32" t="s">
        <v>222</v>
      </c>
      <c r="B167" s="33" t="s">
        <v>688</v>
      </c>
      <c r="C167" s="32" t="s">
        <v>97</v>
      </c>
      <c r="D167" s="32" t="s">
        <v>687</v>
      </c>
      <c r="E167" s="131" t="s">
        <v>219</v>
      </c>
      <c r="F167" s="131"/>
      <c r="G167" s="31" t="s">
        <v>294</v>
      </c>
      <c r="H167" s="30">
        <v>0.21</v>
      </c>
      <c r="I167" s="29">
        <v>16.46</v>
      </c>
      <c r="J167" s="29">
        <v>3.45</v>
      </c>
    </row>
    <row r="168" spans="1:10" ht="24" customHeight="1" x14ac:dyDescent="0.2">
      <c r="A168" s="32" t="s">
        <v>222</v>
      </c>
      <c r="B168" s="33" t="s">
        <v>518</v>
      </c>
      <c r="C168" s="32" t="s">
        <v>97</v>
      </c>
      <c r="D168" s="32" t="s">
        <v>517</v>
      </c>
      <c r="E168" s="131" t="s">
        <v>219</v>
      </c>
      <c r="F168" s="131"/>
      <c r="G168" s="31" t="s">
        <v>352</v>
      </c>
      <c r="H168" s="30">
        <v>0.5</v>
      </c>
      <c r="I168" s="29">
        <v>0.74</v>
      </c>
      <c r="J168" s="29">
        <v>0.37</v>
      </c>
    </row>
    <row r="169" spans="1:10" ht="25.5" x14ac:dyDescent="0.2">
      <c r="A169" s="28"/>
      <c r="B169" s="28"/>
      <c r="C169" s="28"/>
      <c r="D169" s="28"/>
      <c r="E169" s="28" t="s">
        <v>217</v>
      </c>
      <c r="F169" s="27">
        <v>4.7443380807844973</v>
      </c>
      <c r="G169" s="28" t="s">
        <v>216</v>
      </c>
      <c r="H169" s="27">
        <v>5.42</v>
      </c>
      <c r="I169" s="28" t="s">
        <v>215</v>
      </c>
      <c r="J169" s="27">
        <v>10.16</v>
      </c>
    </row>
    <row r="170" spans="1:10" ht="15" thickBot="1" x14ac:dyDescent="0.25">
      <c r="A170" s="28"/>
      <c r="B170" s="28"/>
      <c r="C170" s="28"/>
      <c r="D170" s="28"/>
      <c r="E170" s="28" t="s">
        <v>214</v>
      </c>
      <c r="F170" s="27">
        <v>8.6</v>
      </c>
      <c r="G170" s="28"/>
      <c r="H170" s="132" t="s">
        <v>213</v>
      </c>
      <c r="I170" s="132"/>
      <c r="J170" s="27">
        <v>45.15</v>
      </c>
    </row>
    <row r="171" spans="1:10" ht="0.95" customHeight="1" thickTop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</row>
    <row r="172" spans="1:10" ht="18" customHeight="1" x14ac:dyDescent="0.2">
      <c r="A172" s="36" t="s">
        <v>163</v>
      </c>
      <c r="B172" s="23" t="s">
        <v>211</v>
      </c>
      <c r="C172" s="36" t="s">
        <v>210</v>
      </c>
      <c r="D172" s="36" t="s">
        <v>10</v>
      </c>
      <c r="E172" s="126" t="s">
        <v>228</v>
      </c>
      <c r="F172" s="126"/>
      <c r="G172" s="35" t="s">
        <v>209</v>
      </c>
      <c r="H172" s="23" t="s">
        <v>208</v>
      </c>
      <c r="I172" s="23" t="s">
        <v>207</v>
      </c>
      <c r="J172" s="23" t="s">
        <v>11</v>
      </c>
    </row>
    <row r="173" spans="1:10" ht="26.1" customHeight="1" x14ac:dyDescent="0.2">
      <c r="A173" s="18" t="s">
        <v>227</v>
      </c>
      <c r="B173" s="16" t="s">
        <v>162</v>
      </c>
      <c r="C173" s="18" t="s">
        <v>43</v>
      </c>
      <c r="D173" s="18" t="s">
        <v>161</v>
      </c>
      <c r="E173" s="133" t="s">
        <v>263</v>
      </c>
      <c r="F173" s="133"/>
      <c r="G173" s="17" t="s">
        <v>86</v>
      </c>
      <c r="H173" s="34">
        <v>1</v>
      </c>
      <c r="I173" s="15">
        <v>33.64</v>
      </c>
      <c r="J173" s="15">
        <v>33.64</v>
      </c>
    </row>
    <row r="174" spans="1:10" ht="26.1" customHeight="1" x14ac:dyDescent="0.2">
      <c r="A174" s="40" t="s">
        <v>238</v>
      </c>
      <c r="B174" s="41" t="s">
        <v>584</v>
      </c>
      <c r="C174" s="40" t="s">
        <v>97</v>
      </c>
      <c r="D174" s="40" t="s">
        <v>583</v>
      </c>
      <c r="E174" s="134" t="s">
        <v>263</v>
      </c>
      <c r="F174" s="134"/>
      <c r="G174" s="39" t="s">
        <v>223</v>
      </c>
      <c r="H174" s="38">
        <v>0.45</v>
      </c>
      <c r="I174" s="37">
        <v>25.11</v>
      </c>
      <c r="J174" s="37">
        <v>11.29</v>
      </c>
    </row>
    <row r="175" spans="1:10" ht="24" customHeight="1" x14ac:dyDescent="0.2">
      <c r="A175" s="40" t="s">
        <v>238</v>
      </c>
      <c r="B175" s="41" t="s">
        <v>467</v>
      </c>
      <c r="C175" s="40" t="s">
        <v>97</v>
      </c>
      <c r="D175" s="40" t="s">
        <v>466</v>
      </c>
      <c r="E175" s="134" t="s">
        <v>263</v>
      </c>
      <c r="F175" s="134"/>
      <c r="G175" s="39" t="s">
        <v>223</v>
      </c>
      <c r="H175" s="38">
        <v>0.45</v>
      </c>
      <c r="I175" s="37">
        <v>28.62</v>
      </c>
      <c r="J175" s="37">
        <v>12.87</v>
      </c>
    </row>
    <row r="176" spans="1:10" ht="24" customHeight="1" x14ac:dyDescent="0.2">
      <c r="A176" s="32" t="s">
        <v>222</v>
      </c>
      <c r="B176" s="33" t="s">
        <v>686</v>
      </c>
      <c r="C176" s="32" t="s">
        <v>43</v>
      </c>
      <c r="D176" s="32" t="s">
        <v>685</v>
      </c>
      <c r="E176" s="131" t="s">
        <v>219</v>
      </c>
      <c r="F176" s="131"/>
      <c r="G176" s="31" t="s">
        <v>86</v>
      </c>
      <c r="H176" s="30">
        <v>1.1000000000000001</v>
      </c>
      <c r="I176" s="29">
        <v>8.6199999999999992</v>
      </c>
      <c r="J176" s="29">
        <v>9.48</v>
      </c>
    </row>
    <row r="177" spans="1:10" ht="25.5" x14ac:dyDescent="0.2">
      <c r="A177" s="28"/>
      <c r="B177" s="28"/>
      <c r="C177" s="28"/>
      <c r="D177" s="28"/>
      <c r="E177" s="28" t="s">
        <v>217</v>
      </c>
      <c r="F177" s="27">
        <v>8.6481438244221351</v>
      </c>
      <c r="G177" s="28" t="s">
        <v>216</v>
      </c>
      <c r="H177" s="27">
        <v>9.8699999999999992</v>
      </c>
      <c r="I177" s="28" t="s">
        <v>215</v>
      </c>
      <c r="J177" s="27">
        <v>18.52</v>
      </c>
    </row>
    <row r="178" spans="1:10" ht="15" thickBot="1" x14ac:dyDescent="0.25">
      <c r="A178" s="28"/>
      <c r="B178" s="28"/>
      <c r="C178" s="28"/>
      <c r="D178" s="28"/>
      <c r="E178" s="28" t="s">
        <v>214</v>
      </c>
      <c r="F178" s="27">
        <v>7.91</v>
      </c>
      <c r="G178" s="28"/>
      <c r="H178" s="132" t="s">
        <v>213</v>
      </c>
      <c r="I178" s="132"/>
      <c r="J178" s="27">
        <v>41.55</v>
      </c>
    </row>
    <row r="179" spans="1:10" ht="0.95" customHeight="1" thickTop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</row>
    <row r="180" spans="1:10" ht="18" customHeight="1" x14ac:dyDescent="0.2">
      <c r="A180" s="36" t="s">
        <v>160</v>
      </c>
      <c r="B180" s="23" t="s">
        <v>211</v>
      </c>
      <c r="C180" s="36" t="s">
        <v>210</v>
      </c>
      <c r="D180" s="36" t="s">
        <v>10</v>
      </c>
      <c r="E180" s="126" t="s">
        <v>228</v>
      </c>
      <c r="F180" s="126"/>
      <c r="G180" s="35" t="s">
        <v>209</v>
      </c>
      <c r="H180" s="23" t="s">
        <v>208</v>
      </c>
      <c r="I180" s="23" t="s">
        <v>207</v>
      </c>
      <c r="J180" s="23" t="s">
        <v>11</v>
      </c>
    </row>
    <row r="181" spans="1:10" ht="26.1" customHeight="1" x14ac:dyDescent="0.2">
      <c r="A181" s="18" t="s">
        <v>227</v>
      </c>
      <c r="B181" s="16" t="s">
        <v>159</v>
      </c>
      <c r="C181" s="18" t="s">
        <v>43</v>
      </c>
      <c r="D181" s="18" t="s">
        <v>158</v>
      </c>
      <c r="E181" s="133" t="s">
        <v>263</v>
      </c>
      <c r="F181" s="133"/>
      <c r="G181" s="17" t="s">
        <v>86</v>
      </c>
      <c r="H181" s="34">
        <v>1</v>
      </c>
      <c r="I181" s="15">
        <v>39.18</v>
      </c>
      <c r="J181" s="15">
        <v>39.18</v>
      </c>
    </row>
    <row r="182" spans="1:10" ht="26.1" customHeight="1" x14ac:dyDescent="0.2">
      <c r="A182" s="40" t="s">
        <v>238</v>
      </c>
      <c r="B182" s="41" t="s">
        <v>584</v>
      </c>
      <c r="C182" s="40" t="s">
        <v>97</v>
      </c>
      <c r="D182" s="40" t="s">
        <v>583</v>
      </c>
      <c r="E182" s="134" t="s">
        <v>263</v>
      </c>
      <c r="F182" s="134"/>
      <c r="G182" s="39" t="s">
        <v>223</v>
      </c>
      <c r="H182" s="38">
        <v>0.5</v>
      </c>
      <c r="I182" s="37">
        <v>25.11</v>
      </c>
      <c r="J182" s="37">
        <v>12.55</v>
      </c>
    </row>
    <row r="183" spans="1:10" ht="24" customHeight="1" x14ac:dyDescent="0.2">
      <c r="A183" s="40" t="s">
        <v>238</v>
      </c>
      <c r="B183" s="41" t="s">
        <v>467</v>
      </c>
      <c r="C183" s="40" t="s">
        <v>97</v>
      </c>
      <c r="D183" s="40" t="s">
        <v>466</v>
      </c>
      <c r="E183" s="134" t="s">
        <v>263</v>
      </c>
      <c r="F183" s="134"/>
      <c r="G183" s="39" t="s">
        <v>223</v>
      </c>
      <c r="H183" s="38">
        <v>0.5</v>
      </c>
      <c r="I183" s="37">
        <v>28.62</v>
      </c>
      <c r="J183" s="37">
        <v>14.31</v>
      </c>
    </row>
    <row r="184" spans="1:10" ht="26.1" customHeight="1" x14ac:dyDescent="0.2">
      <c r="A184" s="32" t="s">
        <v>222</v>
      </c>
      <c r="B184" s="33" t="s">
        <v>684</v>
      </c>
      <c r="C184" s="32" t="s">
        <v>43</v>
      </c>
      <c r="D184" s="32" t="s">
        <v>683</v>
      </c>
      <c r="E184" s="131" t="s">
        <v>219</v>
      </c>
      <c r="F184" s="131"/>
      <c r="G184" s="31" t="s">
        <v>86</v>
      </c>
      <c r="H184" s="30">
        <v>1.1000000000000001</v>
      </c>
      <c r="I184" s="29">
        <v>11.2</v>
      </c>
      <c r="J184" s="29">
        <v>12.32</v>
      </c>
    </row>
    <row r="185" spans="1:10" ht="25.5" x14ac:dyDescent="0.2">
      <c r="A185" s="28"/>
      <c r="B185" s="28"/>
      <c r="C185" s="28"/>
      <c r="D185" s="28"/>
      <c r="E185" s="28" t="s">
        <v>217</v>
      </c>
      <c r="F185" s="27">
        <v>9.6100863880457617</v>
      </c>
      <c r="G185" s="28" t="s">
        <v>216</v>
      </c>
      <c r="H185" s="27">
        <v>10.97</v>
      </c>
      <c r="I185" s="28" t="s">
        <v>215</v>
      </c>
      <c r="J185" s="27">
        <v>20.58</v>
      </c>
    </row>
    <row r="186" spans="1:10" ht="15" thickBot="1" x14ac:dyDescent="0.25">
      <c r="A186" s="28"/>
      <c r="B186" s="28"/>
      <c r="C186" s="28"/>
      <c r="D186" s="28"/>
      <c r="E186" s="28" t="s">
        <v>214</v>
      </c>
      <c r="F186" s="27">
        <v>9.2200000000000006</v>
      </c>
      <c r="G186" s="28"/>
      <c r="H186" s="132" t="s">
        <v>213</v>
      </c>
      <c r="I186" s="132"/>
      <c r="J186" s="27">
        <v>48.4</v>
      </c>
    </row>
    <row r="187" spans="1:10" ht="0.95" customHeight="1" thickTop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</row>
    <row r="188" spans="1:10" ht="18" customHeight="1" x14ac:dyDescent="0.2">
      <c r="A188" s="36" t="s">
        <v>157</v>
      </c>
      <c r="B188" s="23" t="s">
        <v>211</v>
      </c>
      <c r="C188" s="36" t="s">
        <v>210</v>
      </c>
      <c r="D188" s="36" t="s">
        <v>10</v>
      </c>
      <c r="E188" s="126" t="s">
        <v>228</v>
      </c>
      <c r="F188" s="126"/>
      <c r="G188" s="35" t="s">
        <v>209</v>
      </c>
      <c r="H188" s="23" t="s">
        <v>208</v>
      </c>
      <c r="I188" s="23" t="s">
        <v>207</v>
      </c>
      <c r="J188" s="23" t="s">
        <v>11</v>
      </c>
    </row>
    <row r="189" spans="1:10" ht="26.1" customHeight="1" x14ac:dyDescent="0.2">
      <c r="A189" s="18" t="s">
        <v>227</v>
      </c>
      <c r="B189" s="16" t="s">
        <v>156</v>
      </c>
      <c r="C189" s="18" t="s">
        <v>43</v>
      </c>
      <c r="D189" s="18" t="s">
        <v>155</v>
      </c>
      <c r="E189" s="133" t="s">
        <v>263</v>
      </c>
      <c r="F189" s="133"/>
      <c r="G189" s="17" t="s">
        <v>86</v>
      </c>
      <c r="H189" s="34">
        <v>1</v>
      </c>
      <c r="I189" s="15">
        <v>58.89</v>
      </c>
      <c r="J189" s="15">
        <v>58.89</v>
      </c>
    </row>
    <row r="190" spans="1:10" ht="26.1" customHeight="1" x14ac:dyDescent="0.2">
      <c r="A190" s="40" t="s">
        <v>238</v>
      </c>
      <c r="B190" s="41" t="s">
        <v>584</v>
      </c>
      <c r="C190" s="40" t="s">
        <v>97</v>
      </c>
      <c r="D190" s="40" t="s">
        <v>583</v>
      </c>
      <c r="E190" s="134" t="s">
        <v>263</v>
      </c>
      <c r="F190" s="134"/>
      <c r="G190" s="39" t="s">
        <v>223</v>
      </c>
      <c r="H190" s="38">
        <v>0.7</v>
      </c>
      <c r="I190" s="37">
        <v>25.11</v>
      </c>
      <c r="J190" s="37">
        <v>17.57</v>
      </c>
    </row>
    <row r="191" spans="1:10" ht="24" customHeight="1" x14ac:dyDescent="0.2">
      <c r="A191" s="40" t="s">
        <v>238</v>
      </c>
      <c r="B191" s="41" t="s">
        <v>467</v>
      </c>
      <c r="C191" s="40" t="s">
        <v>97</v>
      </c>
      <c r="D191" s="40" t="s">
        <v>466</v>
      </c>
      <c r="E191" s="134" t="s">
        <v>263</v>
      </c>
      <c r="F191" s="134"/>
      <c r="G191" s="39" t="s">
        <v>223</v>
      </c>
      <c r="H191" s="38">
        <v>0.7</v>
      </c>
      <c r="I191" s="37">
        <v>28.62</v>
      </c>
      <c r="J191" s="37">
        <v>20.03</v>
      </c>
    </row>
    <row r="192" spans="1:10" ht="24" customHeight="1" x14ac:dyDescent="0.2">
      <c r="A192" s="32" t="s">
        <v>222</v>
      </c>
      <c r="B192" s="33" t="s">
        <v>682</v>
      </c>
      <c r="C192" s="32" t="s">
        <v>43</v>
      </c>
      <c r="D192" s="32" t="s">
        <v>681</v>
      </c>
      <c r="E192" s="131" t="s">
        <v>219</v>
      </c>
      <c r="F192" s="131"/>
      <c r="G192" s="31" t="s">
        <v>86</v>
      </c>
      <c r="H192" s="30">
        <v>1.1000000000000001</v>
      </c>
      <c r="I192" s="29">
        <v>19.36</v>
      </c>
      <c r="J192" s="29">
        <v>21.29</v>
      </c>
    </row>
    <row r="193" spans="1:10" ht="25.5" x14ac:dyDescent="0.2">
      <c r="A193" s="28"/>
      <c r="B193" s="28"/>
      <c r="C193" s="28"/>
      <c r="D193" s="28"/>
      <c r="E193" s="28" t="s">
        <v>217</v>
      </c>
      <c r="F193" s="27">
        <v>13.453187018445016</v>
      </c>
      <c r="G193" s="28" t="s">
        <v>216</v>
      </c>
      <c r="H193" s="27">
        <v>15.36</v>
      </c>
      <c r="I193" s="28" t="s">
        <v>215</v>
      </c>
      <c r="J193" s="27">
        <v>28.81</v>
      </c>
    </row>
    <row r="194" spans="1:10" ht="15" thickBot="1" x14ac:dyDescent="0.25">
      <c r="A194" s="28"/>
      <c r="B194" s="28"/>
      <c r="C194" s="28"/>
      <c r="D194" s="28"/>
      <c r="E194" s="28" t="s">
        <v>214</v>
      </c>
      <c r="F194" s="27">
        <v>13.86</v>
      </c>
      <c r="G194" s="28"/>
      <c r="H194" s="132" t="s">
        <v>213</v>
      </c>
      <c r="I194" s="132"/>
      <c r="J194" s="27">
        <v>72.75</v>
      </c>
    </row>
    <row r="195" spans="1:10" ht="0.95" customHeight="1" thickTop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</row>
    <row r="196" spans="1:10" ht="18" customHeight="1" x14ac:dyDescent="0.2">
      <c r="A196" s="36" t="s">
        <v>154</v>
      </c>
      <c r="B196" s="23" t="s">
        <v>211</v>
      </c>
      <c r="C196" s="36" t="s">
        <v>210</v>
      </c>
      <c r="D196" s="36" t="s">
        <v>10</v>
      </c>
      <c r="E196" s="126" t="s">
        <v>228</v>
      </c>
      <c r="F196" s="126"/>
      <c r="G196" s="35" t="s">
        <v>209</v>
      </c>
      <c r="H196" s="23" t="s">
        <v>208</v>
      </c>
      <c r="I196" s="23" t="s">
        <v>207</v>
      </c>
      <c r="J196" s="23" t="s">
        <v>11</v>
      </c>
    </row>
    <row r="197" spans="1:10" ht="26.1" customHeight="1" x14ac:dyDescent="0.2">
      <c r="A197" s="18" t="s">
        <v>227</v>
      </c>
      <c r="B197" s="16" t="s">
        <v>153</v>
      </c>
      <c r="C197" s="18" t="s">
        <v>43</v>
      </c>
      <c r="D197" s="18" t="s">
        <v>152</v>
      </c>
      <c r="E197" s="133" t="s">
        <v>263</v>
      </c>
      <c r="F197" s="133"/>
      <c r="G197" s="17" t="s">
        <v>86</v>
      </c>
      <c r="H197" s="34">
        <v>1</v>
      </c>
      <c r="I197" s="15">
        <v>109.88</v>
      </c>
      <c r="J197" s="15">
        <v>109.88</v>
      </c>
    </row>
    <row r="198" spans="1:10" ht="26.1" customHeight="1" x14ac:dyDescent="0.2">
      <c r="A198" s="40" t="s">
        <v>238</v>
      </c>
      <c r="B198" s="41" t="s">
        <v>584</v>
      </c>
      <c r="C198" s="40" t="s">
        <v>97</v>
      </c>
      <c r="D198" s="40" t="s">
        <v>583</v>
      </c>
      <c r="E198" s="134" t="s">
        <v>263</v>
      </c>
      <c r="F198" s="134"/>
      <c r="G198" s="39" t="s">
        <v>223</v>
      </c>
      <c r="H198" s="38">
        <v>1.2</v>
      </c>
      <c r="I198" s="37">
        <v>25.11</v>
      </c>
      <c r="J198" s="37">
        <v>30.13</v>
      </c>
    </row>
    <row r="199" spans="1:10" ht="24" customHeight="1" x14ac:dyDescent="0.2">
      <c r="A199" s="40" t="s">
        <v>238</v>
      </c>
      <c r="B199" s="41" t="s">
        <v>467</v>
      </c>
      <c r="C199" s="40" t="s">
        <v>97</v>
      </c>
      <c r="D199" s="40" t="s">
        <v>466</v>
      </c>
      <c r="E199" s="134" t="s">
        <v>263</v>
      </c>
      <c r="F199" s="134"/>
      <c r="G199" s="39" t="s">
        <v>223</v>
      </c>
      <c r="H199" s="38">
        <v>1.2</v>
      </c>
      <c r="I199" s="37">
        <v>28.62</v>
      </c>
      <c r="J199" s="37">
        <v>34.340000000000003</v>
      </c>
    </row>
    <row r="200" spans="1:10" ht="24" customHeight="1" x14ac:dyDescent="0.2">
      <c r="A200" s="32" t="s">
        <v>222</v>
      </c>
      <c r="B200" s="33" t="s">
        <v>680</v>
      </c>
      <c r="C200" s="32" t="s">
        <v>43</v>
      </c>
      <c r="D200" s="32" t="s">
        <v>679</v>
      </c>
      <c r="E200" s="131" t="s">
        <v>219</v>
      </c>
      <c r="F200" s="131"/>
      <c r="G200" s="31" t="s">
        <v>86</v>
      </c>
      <c r="H200" s="30">
        <v>1.1000000000000001</v>
      </c>
      <c r="I200" s="29">
        <v>41.29</v>
      </c>
      <c r="J200" s="29">
        <v>45.41</v>
      </c>
    </row>
    <row r="201" spans="1:10" ht="25.5" x14ac:dyDescent="0.2">
      <c r="A201" s="28"/>
      <c r="B201" s="28"/>
      <c r="C201" s="28"/>
      <c r="D201" s="28"/>
      <c r="E201" s="28" t="s">
        <v>217</v>
      </c>
      <c r="F201" s="27">
        <v>23.063273406490776</v>
      </c>
      <c r="G201" s="28" t="s">
        <v>216</v>
      </c>
      <c r="H201" s="27">
        <v>26.33</v>
      </c>
      <c r="I201" s="28" t="s">
        <v>215</v>
      </c>
      <c r="J201" s="27">
        <v>49.39</v>
      </c>
    </row>
    <row r="202" spans="1:10" ht="15" thickBot="1" x14ac:dyDescent="0.25">
      <c r="A202" s="28"/>
      <c r="B202" s="28"/>
      <c r="C202" s="28"/>
      <c r="D202" s="28"/>
      <c r="E202" s="28" t="s">
        <v>214</v>
      </c>
      <c r="F202" s="27">
        <v>25.86</v>
      </c>
      <c r="G202" s="28"/>
      <c r="H202" s="132" t="s">
        <v>213</v>
      </c>
      <c r="I202" s="132"/>
      <c r="J202" s="27">
        <v>135.74</v>
      </c>
    </row>
    <row r="203" spans="1:10" ht="0.95" customHeight="1" thickTop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</row>
    <row r="204" spans="1:10" ht="18" customHeight="1" x14ac:dyDescent="0.2">
      <c r="A204" s="36" t="s">
        <v>151</v>
      </c>
      <c r="B204" s="23" t="s">
        <v>211</v>
      </c>
      <c r="C204" s="36" t="s">
        <v>210</v>
      </c>
      <c r="D204" s="36" t="s">
        <v>10</v>
      </c>
      <c r="E204" s="126" t="s">
        <v>228</v>
      </c>
      <c r="F204" s="126"/>
      <c r="G204" s="35" t="s">
        <v>209</v>
      </c>
      <c r="H204" s="23" t="s">
        <v>208</v>
      </c>
      <c r="I204" s="23" t="s">
        <v>207</v>
      </c>
      <c r="J204" s="23" t="s">
        <v>11</v>
      </c>
    </row>
    <row r="205" spans="1:10" ht="26.1" customHeight="1" x14ac:dyDescent="0.2">
      <c r="A205" s="18" t="s">
        <v>227</v>
      </c>
      <c r="B205" s="16" t="s">
        <v>150</v>
      </c>
      <c r="C205" s="18" t="s">
        <v>43</v>
      </c>
      <c r="D205" s="18" t="s">
        <v>149</v>
      </c>
      <c r="E205" s="133" t="s">
        <v>263</v>
      </c>
      <c r="F205" s="133"/>
      <c r="G205" s="17" t="s">
        <v>41</v>
      </c>
      <c r="H205" s="34">
        <v>1</v>
      </c>
      <c r="I205" s="15">
        <v>210.82</v>
      </c>
      <c r="J205" s="15">
        <v>210.82</v>
      </c>
    </row>
    <row r="206" spans="1:10" ht="26.1" customHeight="1" x14ac:dyDescent="0.2">
      <c r="A206" s="40" t="s">
        <v>238</v>
      </c>
      <c r="B206" s="41" t="s">
        <v>584</v>
      </c>
      <c r="C206" s="40" t="s">
        <v>97</v>
      </c>
      <c r="D206" s="40" t="s">
        <v>583</v>
      </c>
      <c r="E206" s="134" t="s">
        <v>263</v>
      </c>
      <c r="F206" s="134"/>
      <c r="G206" s="39" t="s">
        <v>223</v>
      </c>
      <c r="H206" s="38">
        <v>2</v>
      </c>
      <c r="I206" s="37">
        <v>25.11</v>
      </c>
      <c r="J206" s="37">
        <v>50.22</v>
      </c>
    </row>
    <row r="207" spans="1:10" ht="24" customHeight="1" x14ac:dyDescent="0.2">
      <c r="A207" s="40" t="s">
        <v>238</v>
      </c>
      <c r="B207" s="41" t="s">
        <v>467</v>
      </c>
      <c r="C207" s="40" t="s">
        <v>97</v>
      </c>
      <c r="D207" s="40" t="s">
        <v>466</v>
      </c>
      <c r="E207" s="134" t="s">
        <v>263</v>
      </c>
      <c r="F207" s="134"/>
      <c r="G207" s="39" t="s">
        <v>223</v>
      </c>
      <c r="H207" s="38">
        <v>2</v>
      </c>
      <c r="I207" s="37">
        <v>28.62</v>
      </c>
      <c r="J207" s="37">
        <v>57.24</v>
      </c>
    </row>
    <row r="208" spans="1:10" ht="24" customHeight="1" x14ac:dyDescent="0.2">
      <c r="A208" s="32" t="s">
        <v>222</v>
      </c>
      <c r="B208" s="33" t="s">
        <v>678</v>
      </c>
      <c r="C208" s="32" t="s">
        <v>43</v>
      </c>
      <c r="D208" s="32" t="s">
        <v>677</v>
      </c>
      <c r="E208" s="131" t="s">
        <v>219</v>
      </c>
      <c r="F208" s="131"/>
      <c r="G208" s="31" t="s">
        <v>41</v>
      </c>
      <c r="H208" s="30">
        <v>1</v>
      </c>
      <c r="I208" s="29">
        <v>103.36</v>
      </c>
      <c r="J208" s="29">
        <v>103.36</v>
      </c>
    </row>
    <row r="209" spans="1:10" ht="25.5" x14ac:dyDescent="0.2">
      <c r="A209" s="28"/>
      <c r="B209" s="28"/>
      <c r="C209" s="28"/>
      <c r="D209" s="28"/>
      <c r="E209" s="28" t="s">
        <v>217</v>
      </c>
      <c r="F209" s="27">
        <v>38.4496848</v>
      </c>
      <c r="G209" s="28" t="s">
        <v>216</v>
      </c>
      <c r="H209" s="27">
        <v>43.89</v>
      </c>
      <c r="I209" s="28" t="s">
        <v>215</v>
      </c>
      <c r="J209" s="27">
        <v>82.34</v>
      </c>
    </row>
    <row r="210" spans="1:10" ht="15" thickBot="1" x14ac:dyDescent="0.25">
      <c r="A210" s="28"/>
      <c r="B210" s="28"/>
      <c r="C210" s="28"/>
      <c r="D210" s="28"/>
      <c r="E210" s="28" t="s">
        <v>214</v>
      </c>
      <c r="F210" s="27">
        <v>49.62</v>
      </c>
      <c r="G210" s="28"/>
      <c r="H210" s="132" t="s">
        <v>213</v>
      </c>
      <c r="I210" s="132"/>
      <c r="J210" s="27">
        <v>260.44</v>
      </c>
    </row>
    <row r="211" spans="1:10" ht="0.95" customHeight="1" thickTop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</row>
    <row r="212" spans="1:10" ht="18" customHeight="1" x14ac:dyDescent="0.2">
      <c r="A212" s="36" t="s">
        <v>148</v>
      </c>
      <c r="B212" s="23" t="s">
        <v>211</v>
      </c>
      <c r="C212" s="36" t="s">
        <v>210</v>
      </c>
      <c r="D212" s="36" t="s">
        <v>10</v>
      </c>
      <c r="E212" s="126" t="s">
        <v>228</v>
      </c>
      <c r="F212" s="126"/>
      <c r="G212" s="35" t="s">
        <v>209</v>
      </c>
      <c r="H212" s="23" t="s">
        <v>208</v>
      </c>
      <c r="I212" s="23" t="s">
        <v>207</v>
      </c>
      <c r="J212" s="23" t="s">
        <v>11</v>
      </c>
    </row>
    <row r="213" spans="1:10" ht="39" customHeight="1" x14ac:dyDescent="0.2">
      <c r="A213" s="18" t="s">
        <v>227</v>
      </c>
      <c r="B213" s="16" t="s">
        <v>147</v>
      </c>
      <c r="C213" s="18" t="s">
        <v>43</v>
      </c>
      <c r="D213" s="18" t="s">
        <v>146</v>
      </c>
      <c r="E213" s="133" t="s">
        <v>263</v>
      </c>
      <c r="F213" s="133"/>
      <c r="G213" s="17" t="s">
        <v>41</v>
      </c>
      <c r="H213" s="34">
        <v>1</v>
      </c>
      <c r="I213" s="15">
        <v>35.86</v>
      </c>
      <c r="J213" s="15">
        <v>35.86</v>
      </c>
    </row>
    <row r="214" spans="1:10" ht="26.1" customHeight="1" x14ac:dyDescent="0.2">
      <c r="A214" s="40" t="s">
        <v>238</v>
      </c>
      <c r="B214" s="41" t="s">
        <v>584</v>
      </c>
      <c r="C214" s="40" t="s">
        <v>97</v>
      </c>
      <c r="D214" s="40" t="s">
        <v>583</v>
      </c>
      <c r="E214" s="134" t="s">
        <v>263</v>
      </c>
      <c r="F214" s="134"/>
      <c r="G214" s="39" t="s">
        <v>223</v>
      </c>
      <c r="H214" s="38">
        <v>0.1</v>
      </c>
      <c r="I214" s="37">
        <v>25.11</v>
      </c>
      <c r="J214" s="37">
        <v>2.5099999999999998</v>
      </c>
    </row>
    <row r="215" spans="1:10" ht="24" customHeight="1" x14ac:dyDescent="0.2">
      <c r="A215" s="40" t="s">
        <v>238</v>
      </c>
      <c r="B215" s="41" t="s">
        <v>467</v>
      </c>
      <c r="C215" s="40" t="s">
        <v>97</v>
      </c>
      <c r="D215" s="40" t="s">
        <v>466</v>
      </c>
      <c r="E215" s="134" t="s">
        <v>263</v>
      </c>
      <c r="F215" s="134"/>
      <c r="G215" s="39" t="s">
        <v>223</v>
      </c>
      <c r="H215" s="38">
        <v>0.1</v>
      </c>
      <c r="I215" s="37">
        <v>28.62</v>
      </c>
      <c r="J215" s="37">
        <v>2.86</v>
      </c>
    </row>
    <row r="216" spans="1:10" ht="24" customHeight="1" x14ac:dyDescent="0.2">
      <c r="A216" s="32" t="s">
        <v>222</v>
      </c>
      <c r="B216" s="33" t="s">
        <v>676</v>
      </c>
      <c r="C216" s="32" t="s">
        <v>97</v>
      </c>
      <c r="D216" s="32" t="s">
        <v>675</v>
      </c>
      <c r="E216" s="131" t="s">
        <v>219</v>
      </c>
      <c r="F216" s="131"/>
      <c r="G216" s="31" t="s">
        <v>41</v>
      </c>
      <c r="H216" s="30">
        <v>1</v>
      </c>
      <c r="I216" s="29">
        <v>21.63</v>
      </c>
      <c r="J216" s="29">
        <v>21.63</v>
      </c>
    </row>
    <row r="217" spans="1:10" ht="24" customHeight="1" x14ac:dyDescent="0.2">
      <c r="A217" s="32" t="s">
        <v>222</v>
      </c>
      <c r="B217" s="33" t="s">
        <v>674</v>
      </c>
      <c r="C217" s="32" t="s">
        <v>97</v>
      </c>
      <c r="D217" s="32" t="s">
        <v>673</v>
      </c>
      <c r="E217" s="131" t="s">
        <v>219</v>
      </c>
      <c r="F217" s="131"/>
      <c r="G217" s="31" t="s">
        <v>41</v>
      </c>
      <c r="H217" s="30">
        <v>1</v>
      </c>
      <c r="I217" s="29">
        <v>8.86</v>
      </c>
      <c r="J217" s="29">
        <v>8.86</v>
      </c>
    </row>
    <row r="218" spans="1:10" ht="25.5" x14ac:dyDescent="0.2">
      <c r="A218" s="28"/>
      <c r="B218" s="28"/>
      <c r="C218" s="28"/>
      <c r="D218" s="28"/>
      <c r="E218" s="28" t="s">
        <v>217</v>
      </c>
      <c r="F218" s="27">
        <v>1.9192155031519962</v>
      </c>
      <c r="G218" s="28" t="s">
        <v>216</v>
      </c>
      <c r="H218" s="27">
        <v>2.19</v>
      </c>
      <c r="I218" s="28" t="s">
        <v>215</v>
      </c>
      <c r="J218" s="27">
        <v>4.1100000000000003</v>
      </c>
    </row>
    <row r="219" spans="1:10" ht="15" thickBot="1" x14ac:dyDescent="0.25">
      <c r="A219" s="28"/>
      <c r="B219" s="28"/>
      <c r="C219" s="28"/>
      <c r="D219" s="28"/>
      <c r="E219" s="28" t="s">
        <v>214</v>
      </c>
      <c r="F219" s="27">
        <v>8.44</v>
      </c>
      <c r="G219" s="28"/>
      <c r="H219" s="132" t="s">
        <v>213</v>
      </c>
      <c r="I219" s="132"/>
      <c r="J219" s="27">
        <v>44.3</v>
      </c>
    </row>
    <row r="220" spans="1:10" ht="0.95" customHeight="1" thickTop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0" ht="18" customHeight="1" x14ac:dyDescent="0.2">
      <c r="A221" s="36" t="s">
        <v>145</v>
      </c>
      <c r="B221" s="23" t="s">
        <v>211</v>
      </c>
      <c r="C221" s="36" t="s">
        <v>210</v>
      </c>
      <c r="D221" s="36" t="s">
        <v>10</v>
      </c>
      <c r="E221" s="126" t="s">
        <v>228</v>
      </c>
      <c r="F221" s="126"/>
      <c r="G221" s="35" t="s">
        <v>209</v>
      </c>
      <c r="H221" s="23" t="s">
        <v>208</v>
      </c>
      <c r="I221" s="23" t="s">
        <v>207</v>
      </c>
      <c r="J221" s="23" t="s">
        <v>11</v>
      </c>
    </row>
    <row r="222" spans="1:10" ht="65.099999999999994" customHeight="1" x14ac:dyDescent="0.2">
      <c r="A222" s="18" t="s">
        <v>227</v>
      </c>
      <c r="B222" s="16" t="s">
        <v>144</v>
      </c>
      <c r="C222" s="18" t="s">
        <v>97</v>
      </c>
      <c r="D222" s="18" t="s">
        <v>143</v>
      </c>
      <c r="E222" s="133" t="s">
        <v>668</v>
      </c>
      <c r="F222" s="133"/>
      <c r="G222" s="17" t="s">
        <v>86</v>
      </c>
      <c r="H222" s="34">
        <v>1</v>
      </c>
      <c r="I222" s="15">
        <v>3.01</v>
      </c>
      <c r="J222" s="15">
        <v>3.01</v>
      </c>
    </row>
    <row r="223" spans="1:10" ht="26.1" customHeight="1" x14ac:dyDescent="0.2">
      <c r="A223" s="40" t="s">
        <v>238</v>
      </c>
      <c r="B223" s="41" t="s">
        <v>582</v>
      </c>
      <c r="C223" s="40" t="s">
        <v>97</v>
      </c>
      <c r="D223" s="40" t="s">
        <v>581</v>
      </c>
      <c r="E223" s="134" t="s">
        <v>263</v>
      </c>
      <c r="F223" s="134"/>
      <c r="G223" s="39" t="s">
        <v>223</v>
      </c>
      <c r="H223" s="38">
        <v>0.01</v>
      </c>
      <c r="I223" s="37">
        <v>19.010000000000002</v>
      </c>
      <c r="J223" s="37">
        <v>0.19</v>
      </c>
    </row>
    <row r="224" spans="1:10" ht="26.1" customHeight="1" x14ac:dyDescent="0.2">
      <c r="A224" s="40" t="s">
        <v>238</v>
      </c>
      <c r="B224" s="41" t="s">
        <v>457</v>
      </c>
      <c r="C224" s="40" t="s">
        <v>97</v>
      </c>
      <c r="D224" s="40" t="s">
        <v>456</v>
      </c>
      <c r="E224" s="134" t="s">
        <v>263</v>
      </c>
      <c r="F224" s="134"/>
      <c r="G224" s="39" t="s">
        <v>223</v>
      </c>
      <c r="H224" s="38">
        <v>6.9000000000000006E-2</v>
      </c>
      <c r="I224" s="37">
        <v>23.84</v>
      </c>
      <c r="J224" s="37">
        <v>1.64</v>
      </c>
    </row>
    <row r="225" spans="1:10" ht="26.1" customHeight="1" x14ac:dyDescent="0.2">
      <c r="A225" s="32" t="s">
        <v>222</v>
      </c>
      <c r="B225" s="33" t="s">
        <v>672</v>
      </c>
      <c r="C225" s="32" t="s">
        <v>97</v>
      </c>
      <c r="D225" s="32" t="s">
        <v>671</v>
      </c>
      <c r="E225" s="131" t="s">
        <v>219</v>
      </c>
      <c r="F225" s="131"/>
      <c r="G225" s="31" t="s">
        <v>41</v>
      </c>
      <c r="H225" s="30">
        <v>0.65</v>
      </c>
      <c r="I225" s="29">
        <v>1.83</v>
      </c>
      <c r="J225" s="29">
        <v>1.18</v>
      </c>
    </row>
    <row r="226" spans="1:10" ht="25.5" x14ac:dyDescent="0.2">
      <c r="A226" s="28"/>
      <c r="B226" s="28"/>
      <c r="C226" s="28"/>
      <c r="D226" s="28"/>
      <c r="E226" s="28" t="s">
        <v>217</v>
      </c>
      <c r="F226" s="27">
        <v>0.64440812514592571</v>
      </c>
      <c r="G226" s="28" t="s">
        <v>216</v>
      </c>
      <c r="H226" s="27">
        <v>0.74</v>
      </c>
      <c r="I226" s="28" t="s">
        <v>215</v>
      </c>
      <c r="J226" s="27">
        <v>1.38</v>
      </c>
    </row>
    <row r="227" spans="1:10" ht="15" thickBot="1" x14ac:dyDescent="0.25">
      <c r="A227" s="28"/>
      <c r="B227" s="28"/>
      <c r="C227" s="28"/>
      <c r="D227" s="28"/>
      <c r="E227" s="28" t="s">
        <v>214</v>
      </c>
      <c r="F227" s="27">
        <v>0.7</v>
      </c>
      <c r="G227" s="28"/>
      <c r="H227" s="132" t="s">
        <v>213</v>
      </c>
      <c r="I227" s="132"/>
      <c r="J227" s="27">
        <v>3.71</v>
      </c>
    </row>
    <row r="228" spans="1:10" ht="0.95" customHeight="1" thickTop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0" ht="18" customHeight="1" x14ac:dyDescent="0.2">
      <c r="A229" s="36" t="s">
        <v>142</v>
      </c>
      <c r="B229" s="23" t="s">
        <v>211</v>
      </c>
      <c r="C229" s="36" t="s">
        <v>210</v>
      </c>
      <c r="D229" s="36" t="s">
        <v>10</v>
      </c>
      <c r="E229" s="126" t="s">
        <v>228</v>
      </c>
      <c r="F229" s="126"/>
      <c r="G229" s="35" t="s">
        <v>209</v>
      </c>
      <c r="H229" s="23" t="s">
        <v>208</v>
      </c>
      <c r="I229" s="23" t="s">
        <v>207</v>
      </c>
      <c r="J229" s="23" t="s">
        <v>11</v>
      </c>
    </row>
    <row r="230" spans="1:10" ht="51.95" customHeight="1" x14ac:dyDescent="0.2">
      <c r="A230" s="18" t="s">
        <v>227</v>
      </c>
      <c r="B230" s="16" t="s">
        <v>141</v>
      </c>
      <c r="C230" s="18" t="s">
        <v>97</v>
      </c>
      <c r="D230" s="18" t="s">
        <v>140</v>
      </c>
      <c r="E230" s="133" t="s">
        <v>668</v>
      </c>
      <c r="F230" s="133"/>
      <c r="G230" s="17" t="s">
        <v>86</v>
      </c>
      <c r="H230" s="34">
        <v>1</v>
      </c>
      <c r="I230" s="15">
        <v>3.78</v>
      </c>
      <c r="J230" s="15">
        <v>3.78</v>
      </c>
    </row>
    <row r="231" spans="1:10" ht="26.1" customHeight="1" x14ac:dyDescent="0.2">
      <c r="A231" s="40" t="s">
        <v>238</v>
      </c>
      <c r="B231" s="41" t="s">
        <v>582</v>
      </c>
      <c r="C231" s="40" t="s">
        <v>97</v>
      </c>
      <c r="D231" s="40" t="s">
        <v>581</v>
      </c>
      <c r="E231" s="134" t="s">
        <v>263</v>
      </c>
      <c r="F231" s="134"/>
      <c r="G231" s="39" t="s">
        <v>223</v>
      </c>
      <c r="H231" s="38">
        <v>1.2E-2</v>
      </c>
      <c r="I231" s="37">
        <v>19.010000000000002</v>
      </c>
      <c r="J231" s="37">
        <v>0.22</v>
      </c>
    </row>
    <row r="232" spans="1:10" ht="26.1" customHeight="1" x14ac:dyDescent="0.2">
      <c r="A232" s="40" t="s">
        <v>238</v>
      </c>
      <c r="B232" s="41" t="s">
        <v>457</v>
      </c>
      <c r="C232" s="40" t="s">
        <v>97</v>
      </c>
      <c r="D232" s="40" t="s">
        <v>456</v>
      </c>
      <c r="E232" s="134" t="s">
        <v>263</v>
      </c>
      <c r="F232" s="134"/>
      <c r="G232" s="39" t="s">
        <v>223</v>
      </c>
      <c r="H232" s="38">
        <v>8.4000000000000005E-2</v>
      </c>
      <c r="I232" s="37">
        <v>23.84</v>
      </c>
      <c r="J232" s="37">
        <v>2</v>
      </c>
    </row>
    <row r="233" spans="1:10" ht="26.1" customHeight="1" x14ac:dyDescent="0.2">
      <c r="A233" s="32" t="s">
        <v>222</v>
      </c>
      <c r="B233" s="33" t="s">
        <v>670</v>
      </c>
      <c r="C233" s="32" t="s">
        <v>97</v>
      </c>
      <c r="D233" s="32" t="s">
        <v>669</v>
      </c>
      <c r="E233" s="131" t="s">
        <v>219</v>
      </c>
      <c r="F233" s="131"/>
      <c r="G233" s="31" t="s">
        <v>41</v>
      </c>
      <c r="H233" s="30">
        <v>0.41799999999999998</v>
      </c>
      <c r="I233" s="29">
        <v>3.75</v>
      </c>
      <c r="J233" s="29">
        <v>1.56</v>
      </c>
    </row>
    <row r="234" spans="1:10" ht="25.5" x14ac:dyDescent="0.2">
      <c r="A234" s="28"/>
      <c r="B234" s="28"/>
      <c r="C234" s="28"/>
      <c r="D234" s="28"/>
      <c r="E234" s="28" t="s">
        <v>217</v>
      </c>
      <c r="F234" s="27">
        <v>0.77982722390847536</v>
      </c>
      <c r="G234" s="28" t="s">
        <v>216</v>
      </c>
      <c r="H234" s="27">
        <v>0.89</v>
      </c>
      <c r="I234" s="28" t="s">
        <v>215</v>
      </c>
      <c r="J234" s="27">
        <v>1.67</v>
      </c>
    </row>
    <row r="235" spans="1:10" ht="15" thickBot="1" x14ac:dyDescent="0.25">
      <c r="A235" s="28"/>
      <c r="B235" s="28"/>
      <c r="C235" s="28"/>
      <c r="D235" s="28"/>
      <c r="E235" s="28" t="s">
        <v>214</v>
      </c>
      <c r="F235" s="27">
        <v>0.88</v>
      </c>
      <c r="G235" s="28"/>
      <c r="H235" s="132" t="s">
        <v>213</v>
      </c>
      <c r="I235" s="132"/>
      <c r="J235" s="27">
        <v>4.66</v>
      </c>
    </row>
    <row r="236" spans="1:10" ht="0.95" customHeight="1" thickTop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1:10" ht="18" customHeight="1" x14ac:dyDescent="0.2">
      <c r="A237" s="36" t="s">
        <v>139</v>
      </c>
      <c r="B237" s="23" t="s">
        <v>211</v>
      </c>
      <c r="C237" s="36" t="s">
        <v>210</v>
      </c>
      <c r="D237" s="36" t="s">
        <v>10</v>
      </c>
      <c r="E237" s="126" t="s">
        <v>228</v>
      </c>
      <c r="F237" s="126"/>
      <c r="G237" s="35" t="s">
        <v>209</v>
      </c>
      <c r="H237" s="23" t="s">
        <v>208</v>
      </c>
      <c r="I237" s="23" t="s">
        <v>207</v>
      </c>
      <c r="J237" s="23" t="s">
        <v>11</v>
      </c>
    </row>
    <row r="238" spans="1:10" ht="51.95" customHeight="1" x14ac:dyDescent="0.2">
      <c r="A238" s="18" t="s">
        <v>227</v>
      </c>
      <c r="B238" s="16" t="s">
        <v>138</v>
      </c>
      <c r="C238" s="18" t="s">
        <v>97</v>
      </c>
      <c r="D238" s="18" t="s">
        <v>137</v>
      </c>
      <c r="E238" s="133" t="s">
        <v>668</v>
      </c>
      <c r="F238" s="133"/>
      <c r="G238" s="17" t="s">
        <v>86</v>
      </c>
      <c r="H238" s="34">
        <v>1</v>
      </c>
      <c r="I238" s="15">
        <v>5.56</v>
      </c>
      <c r="J238" s="15">
        <v>5.56</v>
      </c>
    </row>
    <row r="239" spans="1:10" ht="26.1" customHeight="1" x14ac:dyDescent="0.2">
      <c r="A239" s="40" t="s">
        <v>238</v>
      </c>
      <c r="B239" s="41" t="s">
        <v>582</v>
      </c>
      <c r="C239" s="40" t="s">
        <v>97</v>
      </c>
      <c r="D239" s="40" t="s">
        <v>581</v>
      </c>
      <c r="E239" s="134" t="s">
        <v>263</v>
      </c>
      <c r="F239" s="134"/>
      <c r="G239" s="39" t="s">
        <v>223</v>
      </c>
      <c r="H239" s="38">
        <v>1.7000000000000001E-2</v>
      </c>
      <c r="I239" s="37">
        <v>19.010000000000002</v>
      </c>
      <c r="J239" s="37">
        <v>0.32</v>
      </c>
    </row>
    <row r="240" spans="1:10" ht="26.1" customHeight="1" x14ac:dyDescent="0.2">
      <c r="A240" s="40" t="s">
        <v>238</v>
      </c>
      <c r="B240" s="41" t="s">
        <v>457</v>
      </c>
      <c r="C240" s="40" t="s">
        <v>97</v>
      </c>
      <c r="D240" s="40" t="s">
        <v>456</v>
      </c>
      <c r="E240" s="134" t="s">
        <v>263</v>
      </c>
      <c r="F240" s="134"/>
      <c r="G240" s="39" t="s">
        <v>223</v>
      </c>
      <c r="H240" s="38">
        <v>0.125</v>
      </c>
      <c r="I240" s="37">
        <v>23.84</v>
      </c>
      <c r="J240" s="37">
        <v>2.98</v>
      </c>
    </row>
    <row r="241" spans="1:10" ht="26.1" customHeight="1" x14ac:dyDescent="0.2">
      <c r="A241" s="32" t="s">
        <v>222</v>
      </c>
      <c r="B241" s="33" t="s">
        <v>667</v>
      </c>
      <c r="C241" s="32" t="s">
        <v>97</v>
      </c>
      <c r="D241" s="32" t="s">
        <v>666</v>
      </c>
      <c r="E241" s="131" t="s">
        <v>219</v>
      </c>
      <c r="F241" s="131"/>
      <c r="G241" s="31" t="s">
        <v>41</v>
      </c>
      <c r="H241" s="30">
        <v>0.379</v>
      </c>
      <c r="I241" s="29">
        <v>5.98</v>
      </c>
      <c r="J241" s="29">
        <v>2.2599999999999998</v>
      </c>
    </row>
    <row r="242" spans="1:10" ht="25.5" x14ac:dyDescent="0.2">
      <c r="A242" s="28"/>
      <c r="B242" s="28"/>
      <c r="C242" s="28"/>
      <c r="D242" s="28"/>
      <c r="E242" s="28" t="s">
        <v>217</v>
      </c>
      <c r="F242" s="27">
        <v>1.1580667756245622</v>
      </c>
      <c r="G242" s="28" t="s">
        <v>216</v>
      </c>
      <c r="H242" s="27">
        <v>1.32</v>
      </c>
      <c r="I242" s="28" t="s">
        <v>215</v>
      </c>
      <c r="J242" s="27">
        <v>2.48</v>
      </c>
    </row>
    <row r="243" spans="1:10" ht="15" thickBot="1" x14ac:dyDescent="0.25">
      <c r="A243" s="28"/>
      <c r="B243" s="28"/>
      <c r="C243" s="28"/>
      <c r="D243" s="28"/>
      <c r="E243" s="28" t="s">
        <v>214</v>
      </c>
      <c r="F243" s="27">
        <v>1.3</v>
      </c>
      <c r="G243" s="28"/>
      <c r="H243" s="132" t="s">
        <v>213</v>
      </c>
      <c r="I243" s="132"/>
      <c r="J243" s="27">
        <v>6.86</v>
      </c>
    </row>
    <row r="244" spans="1:10" ht="0.95" customHeight="1" thickTop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1:10" ht="18" customHeight="1" x14ac:dyDescent="0.2">
      <c r="A245" s="36" t="s">
        <v>136</v>
      </c>
      <c r="B245" s="23" t="s">
        <v>211</v>
      </c>
      <c r="C245" s="36" t="s">
        <v>210</v>
      </c>
      <c r="D245" s="36" t="s">
        <v>10</v>
      </c>
      <c r="E245" s="126" t="s">
        <v>228</v>
      </c>
      <c r="F245" s="126"/>
      <c r="G245" s="35" t="s">
        <v>209</v>
      </c>
      <c r="H245" s="23" t="s">
        <v>208</v>
      </c>
      <c r="I245" s="23" t="s">
        <v>207</v>
      </c>
      <c r="J245" s="23" t="s">
        <v>11</v>
      </c>
    </row>
    <row r="246" spans="1:10" ht="26.1" customHeight="1" x14ac:dyDescent="0.2">
      <c r="A246" s="18" t="s">
        <v>227</v>
      </c>
      <c r="B246" s="16" t="s">
        <v>135</v>
      </c>
      <c r="C246" s="18" t="s">
        <v>43</v>
      </c>
      <c r="D246" s="18" t="s">
        <v>134</v>
      </c>
      <c r="E246" s="133" t="s">
        <v>263</v>
      </c>
      <c r="F246" s="133"/>
      <c r="G246" s="17" t="s">
        <v>133</v>
      </c>
      <c r="H246" s="34">
        <v>1</v>
      </c>
      <c r="I246" s="15">
        <v>20.67</v>
      </c>
      <c r="J246" s="15">
        <v>20.67</v>
      </c>
    </row>
    <row r="247" spans="1:10" ht="24" customHeight="1" x14ac:dyDescent="0.2">
      <c r="A247" s="40" t="s">
        <v>238</v>
      </c>
      <c r="B247" s="41" t="s">
        <v>267</v>
      </c>
      <c r="C247" s="40" t="s">
        <v>97</v>
      </c>
      <c r="D247" s="40" t="s">
        <v>266</v>
      </c>
      <c r="E247" s="134" t="s">
        <v>263</v>
      </c>
      <c r="F247" s="134"/>
      <c r="G247" s="39" t="s">
        <v>223</v>
      </c>
      <c r="H247" s="38">
        <v>0.2</v>
      </c>
      <c r="I247" s="37">
        <v>27.16</v>
      </c>
      <c r="J247" s="37">
        <v>5.43</v>
      </c>
    </row>
    <row r="248" spans="1:10" ht="24" customHeight="1" x14ac:dyDescent="0.2">
      <c r="A248" s="40" t="s">
        <v>238</v>
      </c>
      <c r="B248" s="41" t="s">
        <v>277</v>
      </c>
      <c r="C248" s="40" t="s">
        <v>97</v>
      </c>
      <c r="D248" s="40" t="s">
        <v>276</v>
      </c>
      <c r="E248" s="134" t="s">
        <v>263</v>
      </c>
      <c r="F248" s="134"/>
      <c r="G248" s="39" t="s">
        <v>223</v>
      </c>
      <c r="H248" s="38">
        <v>0.2</v>
      </c>
      <c r="I248" s="37">
        <v>19.64</v>
      </c>
      <c r="J248" s="37">
        <v>3.92</v>
      </c>
    </row>
    <row r="249" spans="1:10" ht="39" customHeight="1" x14ac:dyDescent="0.2">
      <c r="A249" s="32" t="s">
        <v>222</v>
      </c>
      <c r="B249" s="33" t="s">
        <v>665</v>
      </c>
      <c r="C249" s="32" t="s">
        <v>97</v>
      </c>
      <c r="D249" s="32" t="s">
        <v>664</v>
      </c>
      <c r="E249" s="131" t="s">
        <v>219</v>
      </c>
      <c r="F249" s="131"/>
      <c r="G249" s="31" t="s">
        <v>663</v>
      </c>
      <c r="H249" s="30">
        <v>2</v>
      </c>
      <c r="I249" s="29">
        <v>0.35</v>
      </c>
      <c r="J249" s="29">
        <v>0.7</v>
      </c>
    </row>
    <row r="250" spans="1:10" ht="26.1" customHeight="1" x14ac:dyDescent="0.2">
      <c r="A250" s="32" t="s">
        <v>222</v>
      </c>
      <c r="B250" s="33" t="s">
        <v>662</v>
      </c>
      <c r="C250" s="32" t="s">
        <v>97</v>
      </c>
      <c r="D250" s="32" t="s">
        <v>661</v>
      </c>
      <c r="E250" s="131" t="s">
        <v>219</v>
      </c>
      <c r="F250" s="131"/>
      <c r="G250" s="31" t="s">
        <v>41</v>
      </c>
      <c r="H250" s="30">
        <v>2</v>
      </c>
      <c r="I250" s="29">
        <v>5.31</v>
      </c>
      <c r="J250" s="29">
        <v>10.62</v>
      </c>
    </row>
    <row r="251" spans="1:10" ht="25.5" x14ac:dyDescent="0.2">
      <c r="A251" s="28"/>
      <c r="B251" s="28"/>
      <c r="C251" s="28"/>
      <c r="D251" s="28"/>
      <c r="E251" s="28" t="s">
        <v>217</v>
      </c>
      <c r="F251" s="27">
        <v>3.2220406257296288</v>
      </c>
      <c r="G251" s="28" t="s">
        <v>216</v>
      </c>
      <c r="H251" s="27">
        <v>3.68</v>
      </c>
      <c r="I251" s="28" t="s">
        <v>215</v>
      </c>
      <c r="J251" s="27">
        <v>6.9</v>
      </c>
    </row>
    <row r="252" spans="1:10" ht="15" thickBot="1" x14ac:dyDescent="0.25">
      <c r="A252" s="28"/>
      <c r="B252" s="28"/>
      <c r="C252" s="28"/>
      <c r="D252" s="28"/>
      <c r="E252" s="28" t="s">
        <v>214</v>
      </c>
      <c r="F252" s="27">
        <v>4.8600000000000003</v>
      </c>
      <c r="G252" s="28"/>
      <c r="H252" s="132" t="s">
        <v>213</v>
      </c>
      <c r="I252" s="132"/>
      <c r="J252" s="27">
        <v>25.53</v>
      </c>
    </row>
    <row r="253" spans="1:10" ht="0.95" customHeight="1" thickTop="1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ht="18" customHeight="1" x14ac:dyDescent="0.2">
      <c r="A254" s="36" t="s">
        <v>132</v>
      </c>
      <c r="B254" s="23" t="s">
        <v>211</v>
      </c>
      <c r="C254" s="36" t="s">
        <v>210</v>
      </c>
      <c r="D254" s="36" t="s">
        <v>10</v>
      </c>
      <c r="E254" s="126" t="s">
        <v>228</v>
      </c>
      <c r="F254" s="126"/>
      <c r="G254" s="35" t="s">
        <v>209</v>
      </c>
      <c r="H254" s="23" t="s">
        <v>208</v>
      </c>
      <c r="I254" s="23" t="s">
        <v>207</v>
      </c>
      <c r="J254" s="23" t="s">
        <v>11</v>
      </c>
    </row>
    <row r="255" spans="1:10" ht="78" customHeight="1" x14ac:dyDescent="0.2">
      <c r="A255" s="18" t="s">
        <v>227</v>
      </c>
      <c r="B255" s="16" t="s">
        <v>131</v>
      </c>
      <c r="C255" s="18" t="s">
        <v>43</v>
      </c>
      <c r="D255" s="18" t="s">
        <v>130</v>
      </c>
      <c r="E255" s="133" t="s">
        <v>263</v>
      </c>
      <c r="F255" s="133"/>
      <c r="G255" s="17" t="s">
        <v>41</v>
      </c>
      <c r="H255" s="34">
        <v>1</v>
      </c>
      <c r="I255" s="15">
        <v>35140.589999999997</v>
      </c>
      <c r="J255" s="15">
        <v>35140.589999999997</v>
      </c>
    </row>
    <row r="256" spans="1:10" ht="26.1" customHeight="1" x14ac:dyDescent="0.2">
      <c r="A256" s="40" t="s">
        <v>238</v>
      </c>
      <c r="B256" s="41" t="s">
        <v>584</v>
      </c>
      <c r="C256" s="40" t="s">
        <v>97</v>
      </c>
      <c r="D256" s="40" t="s">
        <v>583</v>
      </c>
      <c r="E256" s="134" t="s">
        <v>263</v>
      </c>
      <c r="F256" s="134"/>
      <c r="G256" s="39" t="s">
        <v>223</v>
      </c>
      <c r="H256" s="38">
        <v>8</v>
      </c>
      <c r="I256" s="37">
        <v>25.11</v>
      </c>
      <c r="J256" s="37">
        <v>200.88</v>
      </c>
    </row>
    <row r="257" spans="1:10" ht="24" customHeight="1" x14ac:dyDescent="0.2">
      <c r="A257" s="40" t="s">
        <v>238</v>
      </c>
      <c r="B257" s="41" t="s">
        <v>467</v>
      </c>
      <c r="C257" s="40" t="s">
        <v>97</v>
      </c>
      <c r="D257" s="40" t="s">
        <v>466</v>
      </c>
      <c r="E257" s="134" t="s">
        <v>263</v>
      </c>
      <c r="F257" s="134"/>
      <c r="G257" s="39" t="s">
        <v>223</v>
      </c>
      <c r="H257" s="38">
        <v>8</v>
      </c>
      <c r="I257" s="37">
        <v>28.62</v>
      </c>
      <c r="J257" s="37">
        <v>228.96</v>
      </c>
    </row>
    <row r="258" spans="1:10" ht="26.1" customHeight="1" x14ac:dyDescent="0.2">
      <c r="A258" s="40" t="s">
        <v>238</v>
      </c>
      <c r="B258" s="41" t="s">
        <v>474</v>
      </c>
      <c r="C258" s="40" t="s">
        <v>97</v>
      </c>
      <c r="D258" s="40" t="s">
        <v>473</v>
      </c>
      <c r="E258" s="134" t="s">
        <v>470</v>
      </c>
      <c r="F258" s="134"/>
      <c r="G258" s="39" t="s">
        <v>133</v>
      </c>
      <c r="H258" s="38">
        <v>1.9916467</v>
      </c>
      <c r="I258" s="37">
        <v>3.03</v>
      </c>
      <c r="J258" s="37">
        <v>6.03</v>
      </c>
    </row>
    <row r="259" spans="1:10" ht="39" customHeight="1" x14ac:dyDescent="0.2">
      <c r="A259" s="40" t="s">
        <v>238</v>
      </c>
      <c r="B259" s="41" t="s">
        <v>417</v>
      </c>
      <c r="C259" s="40" t="s">
        <v>97</v>
      </c>
      <c r="D259" s="40" t="s">
        <v>416</v>
      </c>
      <c r="E259" s="134" t="s">
        <v>363</v>
      </c>
      <c r="F259" s="134"/>
      <c r="G259" s="39" t="s">
        <v>133</v>
      </c>
      <c r="H259" s="38">
        <v>1.9916467</v>
      </c>
      <c r="I259" s="37">
        <v>3.07</v>
      </c>
      <c r="J259" s="37">
        <v>6.11</v>
      </c>
    </row>
    <row r="260" spans="1:10" ht="39" customHeight="1" x14ac:dyDescent="0.2">
      <c r="A260" s="40" t="s">
        <v>238</v>
      </c>
      <c r="B260" s="41" t="s">
        <v>421</v>
      </c>
      <c r="C260" s="40" t="s">
        <v>97</v>
      </c>
      <c r="D260" s="40" t="s">
        <v>420</v>
      </c>
      <c r="E260" s="134" t="s">
        <v>363</v>
      </c>
      <c r="F260" s="134"/>
      <c r="G260" s="39" t="s">
        <v>133</v>
      </c>
      <c r="H260" s="38">
        <v>2</v>
      </c>
      <c r="I260" s="37">
        <v>269.22000000000003</v>
      </c>
      <c r="J260" s="37">
        <v>538.44000000000005</v>
      </c>
    </row>
    <row r="261" spans="1:10" ht="26.1" customHeight="1" x14ac:dyDescent="0.2">
      <c r="A261" s="32" t="s">
        <v>222</v>
      </c>
      <c r="B261" s="33" t="s">
        <v>660</v>
      </c>
      <c r="C261" s="32" t="s">
        <v>97</v>
      </c>
      <c r="D261" s="32" t="s">
        <v>659</v>
      </c>
      <c r="E261" s="131" t="s">
        <v>219</v>
      </c>
      <c r="F261" s="131"/>
      <c r="G261" s="31" t="s">
        <v>41</v>
      </c>
      <c r="H261" s="30">
        <v>5.9749404000000004</v>
      </c>
      <c r="I261" s="29">
        <v>23.89</v>
      </c>
      <c r="J261" s="29">
        <v>142.74</v>
      </c>
    </row>
    <row r="262" spans="1:10" ht="51.95" customHeight="1" x14ac:dyDescent="0.2">
      <c r="A262" s="32" t="s">
        <v>222</v>
      </c>
      <c r="B262" s="33" t="s">
        <v>658</v>
      </c>
      <c r="C262" s="32" t="s">
        <v>43</v>
      </c>
      <c r="D262" s="32" t="s">
        <v>657</v>
      </c>
      <c r="E262" s="131" t="s">
        <v>219</v>
      </c>
      <c r="F262" s="131"/>
      <c r="G262" s="31" t="s">
        <v>41</v>
      </c>
      <c r="H262" s="30">
        <v>0.99582340000000003</v>
      </c>
      <c r="I262" s="29">
        <v>34160.11</v>
      </c>
      <c r="J262" s="29">
        <v>34017.43</v>
      </c>
    </row>
    <row r="263" spans="1:10" ht="25.5" x14ac:dyDescent="0.2">
      <c r="A263" s="28"/>
      <c r="B263" s="28"/>
      <c r="C263" s="28"/>
      <c r="D263" s="28"/>
      <c r="E263" s="28" t="s">
        <v>217</v>
      </c>
      <c r="F263" s="27">
        <v>176.11020312864815</v>
      </c>
      <c r="G263" s="28" t="s">
        <v>216</v>
      </c>
      <c r="H263" s="27">
        <v>201.03</v>
      </c>
      <c r="I263" s="28" t="s">
        <v>215</v>
      </c>
      <c r="J263" s="27">
        <v>377.14</v>
      </c>
    </row>
    <row r="264" spans="1:10" ht="15" thickBot="1" x14ac:dyDescent="0.25">
      <c r="A264" s="28"/>
      <c r="B264" s="28"/>
      <c r="C264" s="28"/>
      <c r="D264" s="28"/>
      <c r="E264" s="28" t="s">
        <v>214</v>
      </c>
      <c r="F264" s="27">
        <v>8272.09</v>
      </c>
      <c r="G264" s="28"/>
      <c r="H264" s="132" t="s">
        <v>213</v>
      </c>
      <c r="I264" s="132"/>
      <c r="J264" s="27">
        <v>43412.68</v>
      </c>
    </row>
    <row r="265" spans="1:10" ht="0.95" customHeight="1" thickTop="1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</row>
    <row r="266" spans="1:10" ht="18" customHeight="1" x14ac:dyDescent="0.2">
      <c r="A266" s="36" t="s">
        <v>129</v>
      </c>
      <c r="B266" s="23" t="s">
        <v>211</v>
      </c>
      <c r="C266" s="36" t="s">
        <v>210</v>
      </c>
      <c r="D266" s="36" t="s">
        <v>10</v>
      </c>
      <c r="E266" s="126" t="s">
        <v>228</v>
      </c>
      <c r="F266" s="126"/>
      <c r="G266" s="35" t="s">
        <v>209</v>
      </c>
      <c r="H266" s="23" t="s">
        <v>208</v>
      </c>
      <c r="I266" s="23" t="s">
        <v>207</v>
      </c>
      <c r="J266" s="23" t="s">
        <v>11</v>
      </c>
    </row>
    <row r="267" spans="1:10" ht="65.099999999999994" customHeight="1" x14ac:dyDescent="0.2">
      <c r="A267" s="18" t="s">
        <v>227</v>
      </c>
      <c r="B267" s="16" t="s">
        <v>128</v>
      </c>
      <c r="C267" s="18" t="s">
        <v>43</v>
      </c>
      <c r="D267" s="18" t="s">
        <v>127</v>
      </c>
      <c r="E267" s="133" t="s">
        <v>263</v>
      </c>
      <c r="F267" s="133"/>
      <c r="G267" s="17" t="s">
        <v>41</v>
      </c>
      <c r="H267" s="34">
        <v>1</v>
      </c>
      <c r="I267" s="15">
        <v>10293.25</v>
      </c>
      <c r="J267" s="15">
        <v>10293.25</v>
      </c>
    </row>
    <row r="268" spans="1:10" ht="26.1" customHeight="1" x14ac:dyDescent="0.2">
      <c r="A268" s="40" t="s">
        <v>238</v>
      </c>
      <c r="B268" s="41" t="s">
        <v>584</v>
      </c>
      <c r="C268" s="40" t="s">
        <v>97</v>
      </c>
      <c r="D268" s="40" t="s">
        <v>583</v>
      </c>
      <c r="E268" s="134" t="s">
        <v>263</v>
      </c>
      <c r="F268" s="134"/>
      <c r="G268" s="39" t="s">
        <v>223</v>
      </c>
      <c r="H268" s="38">
        <v>4</v>
      </c>
      <c r="I268" s="37">
        <v>25.11</v>
      </c>
      <c r="J268" s="37">
        <v>100.44</v>
      </c>
    </row>
    <row r="269" spans="1:10" ht="24" customHeight="1" x14ac:dyDescent="0.2">
      <c r="A269" s="40" t="s">
        <v>238</v>
      </c>
      <c r="B269" s="41" t="s">
        <v>467</v>
      </c>
      <c r="C269" s="40" t="s">
        <v>97</v>
      </c>
      <c r="D269" s="40" t="s">
        <v>466</v>
      </c>
      <c r="E269" s="134" t="s">
        <v>263</v>
      </c>
      <c r="F269" s="134"/>
      <c r="G269" s="39" t="s">
        <v>223</v>
      </c>
      <c r="H269" s="38">
        <v>4</v>
      </c>
      <c r="I269" s="37">
        <v>28.62</v>
      </c>
      <c r="J269" s="37">
        <v>114.48</v>
      </c>
    </row>
    <row r="270" spans="1:10" ht="65.099999999999994" customHeight="1" x14ac:dyDescent="0.2">
      <c r="A270" s="32" t="s">
        <v>222</v>
      </c>
      <c r="B270" s="33" t="s">
        <v>656</v>
      </c>
      <c r="C270" s="32" t="s">
        <v>43</v>
      </c>
      <c r="D270" s="32" t="s">
        <v>127</v>
      </c>
      <c r="E270" s="131" t="s">
        <v>219</v>
      </c>
      <c r="F270" s="131"/>
      <c r="G270" s="31" t="s">
        <v>41</v>
      </c>
      <c r="H270" s="30">
        <v>1</v>
      </c>
      <c r="I270" s="29">
        <v>10020.61</v>
      </c>
      <c r="J270" s="29">
        <v>10020.61</v>
      </c>
    </row>
    <row r="271" spans="1:10" ht="26.1" customHeight="1" x14ac:dyDescent="0.2">
      <c r="A271" s="32" t="s">
        <v>222</v>
      </c>
      <c r="B271" s="33" t="s">
        <v>653</v>
      </c>
      <c r="C271" s="32" t="s">
        <v>97</v>
      </c>
      <c r="D271" s="32" t="s">
        <v>652</v>
      </c>
      <c r="E271" s="131" t="s">
        <v>219</v>
      </c>
      <c r="F271" s="131"/>
      <c r="G271" s="31" t="s">
        <v>41</v>
      </c>
      <c r="H271" s="30">
        <v>6</v>
      </c>
      <c r="I271" s="29">
        <v>9.6199999999999992</v>
      </c>
      <c r="J271" s="29">
        <v>57.72</v>
      </c>
    </row>
    <row r="272" spans="1:10" ht="25.5" x14ac:dyDescent="0.2">
      <c r="A272" s="28"/>
      <c r="B272" s="28"/>
      <c r="C272" s="28"/>
      <c r="D272" s="28"/>
      <c r="E272" s="28" t="s">
        <v>217</v>
      </c>
      <c r="F272" s="27">
        <v>76.899369600747136</v>
      </c>
      <c r="G272" s="28" t="s">
        <v>216</v>
      </c>
      <c r="H272" s="27">
        <v>87.78</v>
      </c>
      <c r="I272" s="28" t="s">
        <v>215</v>
      </c>
      <c r="J272" s="27">
        <v>164.67999999999998</v>
      </c>
    </row>
    <row r="273" spans="1:10" ht="15" thickBot="1" x14ac:dyDescent="0.25">
      <c r="A273" s="28"/>
      <c r="B273" s="28"/>
      <c r="C273" s="28"/>
      <c r="D273" s="28"/>
      <c r="E273" s="28" t="s">
        <v>214</v>
      </c>
      <c r="F273" s="27">
        <v>2423.0300000000002</v>
      </c>
      <c r="G273" s="28"/>
      <c r="H273" s="132" t="s">
        <v>213</v>
      </c>
      <c r="I273" s="132"/>
      <c r="J273" s="27">
        <v>12716.28</v>
      </c>
    </row>
    <row r="274" spans="1:10" ht="0.95" customHeight="1" thickTop="1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</row>
    <row r="275" spans="1:10" ht="18" customHeight="1" x14ac:dyDescent="0.2">
      <c r="A275" s="36" t="s">
        <v>126</v>
      </c>
      <c r="B275" s="23" t="s">
        <v>211</v>
      </c>
      <c r="C275" s="36" t="s">
        <v>210</v>
      </c>
      <c r="D275" s="36" t="s">
        <v>10</v>
      </c>
      <c r="E275" s="126" t="s">
        <v>228</v>
      </c>
      <c r="F275" s="126"/>
      <c r="G275" s="35" t="s">
        <v>209</v>
      </c>
      <c r="H275" s="23" t="s">
        <v>208</v>
      </c>
      <c r="I275" s="23" t="s">
        <v>207</v>
      </c>
      <c r="J275" s="23" t="s">
        <v>11</v>
      </c>
    </row>
    <row r="276" spans="1:10" ht="65.099999999999994" customHeight="1" x14ac:dyDescent="0.2">
      <c r="A276" s="18" t="s">
        <v>227</v>
      </c>
      <c r="B276" s="16" t="s">
        <v>125</v>
      </c>
      <c r="C276" s="18" t="s">
        <v>43</v>
      </c>
      <c r="D276" s="18" t="s">
        <v>124</v>
      </c>
      <c r="E276" s="133" t="s">
        <v>263</v>
      </c>
      <c r="F276" s="133"/>
      <c r="G276" s="17" t="s">
        <v>41</v>
      </c>
      <c r="H276" s="34">
        <v>1</v>
      </c>
      <c r="I276" s="15">
        <v>6391.73</v>
      </c>
      <c r="J276" s="15">
        <v>6391.73</v>
      </c>
    </row>
    <row r="277" spans="1:10" ht="26.1" customHeight="1" x14ac:dyDescent="0.2">
      <c r="A277" s="40" t="s">
        <v>238</v>
      </c>
      <c r="B277" s="41" t="s">
        <v>584</v>
      </c>
      <c r="C277" s="40" t="s">
        <v>97</v>
      </c>
      <c r="D277" s="40" t="s">
        <v>583</v>
      </c>
      <c r="E277" s="134" t="s">
        <v>263</v>
      </c>
      <c r="F277" s="134"/>
      <c r="G277" s="39" t="s">
        <v>223</v>
      </c>
      <c r="H277" s="38">
        <v>4</v>
      </c>
      <c r="I277" s="37">
        <v>25.11</v>
      </c>
      <c r="J277" s="37">
        <v>100.44</v>
      </c>
    </row>
    <row r="278" spans="1:10" ht="24" customHeight="1" x14ac:dyDescent="0.2">
      <c r="A278" s="40" t="s">
        <v>238</v>
      </c>
      <c r="B278" s="41" t="s">
        <v>467</v>
      </c>
      <c r="C278" s="40" t="s">
        <v>97</v>
      </c>
      <c r="D278" s="40" t="s">
        <v>466</v>
      </c>
      <c r="E278" s="134" t="s">
        <v>263</v>
      </c>
      <c r="F278" s="134"/>
      <c r="G278" s="39" t="s">
        <v>223</v>
      </c>
      <c r="H278" s="38">
        <v>4</v>
      </c>
      <c r="I278" s="37">
        <v>28.62</v>
      </c>
      <c r="J278" s="37">
        <v>114.48</v>
      </c>
    </row>
    <row r="279" spans="1:10" ht="65.099999999999994" customHeight="1" x14ac:dyDescent="0.2">
      <c r="A279" s="32" t="s">
        <v>222</v>
      </c>
      <c r="B279" s="33" t="s">
        <v>655</v>
      </c>
      <c r="C279" s="32" t="s">
        <v>43</v>
      </c>
      <c r="D279" s="32" t="s">
        <v>124</v>
      </c>
      <c r="E279" s="131" t="s">
        <v>219</v>
      </c>
      <c r="F279" s="131"/>
      <c r="G279" s="31" t="s">
        <v>41</v>
      </c>
      <c r="H279" s="30">
        <v>0.99999740000000004</v>
      </c>
      <c r="I279" s="29">
        <v>6119.11</v>
      </c>
      <c r="J279" s="29">
        <v>6119.09</v>
      </c>
    </row>
    <row r="280" spans="1:10" ht="26.1" customHeight="1" x14ac:dyDescent="0.2">
      <c r="A280" s="32" t="s">
        <v>222</v>
      </c>
      <c r="B280" s="33" t="s">
        <v>653</v>
      </c>
      <c r="C280" s="32" t="s">
        <v>97</v>
      </c>
      <c r="D280" s="32" t="s">
        <v>652</v>
      </c>
      <c r="E280" s="131" t="s">
        <v>219</v>
      </c>
      <c r="F280" s="131"/>
      <c r="G280" s="31" t="s">
        <v>41</v>
      </c>
      <c r="H280" s="30">
        <v>6</v>
      </c>
      <c r="I280" s="29">
        <v>9.6199999999999992</v>
      </c>
      <c r="J280" s="29">
        <v>57.72</v>
      </c>
    </row>
    <row r="281" spans="1:10" ht="25.5" x14ac:dyDescent="0.2">
      <c r="A281" s="28"/>
      <c r="B281" s="28"/>
      <c r="C281" s="28"/>
      <c r="D281" s="28"/>
      <c r="E281" s="28" t="s">
        <v>217</v>
      </c>
      <c r="F281" s="27">
        <v>76.899369600747136</v>
      </c>
      <c r="G281" s="28" t="s">
        <v>216</v>
      </c>
      <c r="H281" s="27">
        <v>87.78</v>
      </c>
      <c r="I281" s="28" t="s">
        <v>215</v>
      </c>
      <c r="J281" s="27">
        <v>164.67999999999998</v>
      </c>
    </row>
    <row r="282" spans="1:10" ht="15" thickBot="1" x14ac:dyDescent="0.25">
      <c r="A282" s="28"/>
      <c r="B282" s="28"/>
      <c r="C282" s="28"/>
      <c r="D282" s="28"/>
      <c r="E282" s="28" t="s">
        <v>214</v>
      </c>
      <c r="F282" s="27">
        <v>1504.61</v>
      </c>
      <c r="G282" s="28"/>
      <c r="H282" s="132" t="s">
        <v>213</v>
      </c>
      <c r="I282" s="132"/>
      <c r="J282" s="27">
        <v>7896.34</v>
      </c>
    </row>
    <row r="283" spans="1:10" ht="0.95" customHeight="1" thickTop="1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</row>
    <row r="284" spans="1:10" ht="18" customHeight="1" x14ac:dyDescent="0.2">
      <c r="A284" s="36" t="s">
        <v>123</v>
      </c>
      <c r="B284" s="23" t="s">
        <v>211</v>
      </c>
      <c r="C284" s="36" t="s">
        <v>210</v>
      </c>
      <c r="D284" s="36" t="s">
        <v>10</v>
      </c>
      <c r="E284" s="126" t="s">
        <v>228</v>
      </c>
      <c r="F284" s="126"/>
      <c r="G284" s="35" t="s">
        <v>209</v>
      </c>
      <c r="H284" s="23" t="s">
        <v>208</v>
      </c>
      <c r="I284" s="23" t="s">
        <v>207</v>
      </c>
      <c r="J284" s="23" t="s">
        <v>11</v>
      </c>
    </row>
    <row r="285" spans="1:10" ht="65.099999999999994" customHeight="1" x14ac:dyDescent="0.2">
      <c r="A285" s="18" t="s">
        <v>227</v>
      </c>
      <c r="B285" s="16" t="s">
        <v>122</v>
      </c>
      <c r="C285" s="18" t="s">
        <v>43</v>
      </c>
      <c r="D285" s="18" t="s">
        <v>121</v>
      </c>
      <c r="E285" s="133" t="s">
        <v>263</v>
      </c>
      <c r="F285" s="133"/>
      <c r="G285" s="17" t="s">
        <v>41</v>
      </c>
      <c r="H285" s="34">
        <v>1</v>
      </c>
      <c r="I285" s="15">
        <v>5924.81</v>
      </c>
      <c r="J285" s="15">
        <v>5924.81</v>
      </c>
    </row>
    <row r="286" spans="1:10" ht="26.1" customHeight="1" x14ac:dyDescent="0.2">
      <c r="A286" s="40" t="s">
        <v>238</v>
      </c>
      <c r="B286" s="41" t="s">
        <v>584</v>
      </c>
      <c r="C286" s="40" t="s">
        <v>97</v>
      </c>
      <c r="D286" s="40" t="s">
        <v>583</v>
      </c>
      <c r="E286" s="134" t="s">
        <v>263</v>
      </c>
      <c r="F286" s="134"/>
      <c r="G286" s="39" t="s">
        <v>223</v>
      </c>
      <c r="H286" s="38">
        <v>4</v>
      </c>
      <c r="I286" s="37">
        <v>25.11</v>
      </c>
      <c r="J286" s="37">
        <v>100.44</v>
      </c>
    </row>
    <row r="287" spans="1:10" ht="24" customHeight="1" x14ac:dyDescent="0.2">
      <c r="A287" s="40" t="s">
        <v>238</v>
      </c>
      <c r="B287" s="41" t="s">
        <v>467</v>
      </c>
      <c r="C287" s="40" t="s">
        <v>97</v>
      </c>
      <c r="D287" s="40" t="s">
        <v>466</v>
      </c>
      <c r="E287" s="134" t="s">
        <v>263</v>
      </c>
      <c r="F287" s="134"/>
      <c r="G287" s="39" t="s">
        <v>223</v>
      </c>
      <c r="H287" s="38">
        <v>4</v>
      </c>
      <c r="I287" s="37">
        <v>28.62</v>
      </c>
      <c r="J287" s="37">
        <v>114.48</v>
      </c>
    </row>
    <row r="288" spans="1:10" ht="65.099999999999994" customHeight="1" x14ac:dyDescent="0.2">
      <c r="A288" s="32" t="s">
        <v>222</v>
      </c>
      <c r="B288" s="33" t="s">
        <v>654</v>
      </c>
      <c r="C288" s="32" t="s">
        <v>43</v>
      </c>
      <c r="D288" s="32" t="s">
        <v>121</v>
      </c>
      <c r="E288" s="131" t="s">
        <v>219</v>
      </c>
      <c r="F288" s="131"/>
      <c r="G288" s="31" t="s">
        <v>41</v>
      </c>
      <c r="H288" s="30">
        <v>1</v>
      </c>
      <c r="I288" s="29">
        <v>5652.17</v>
      </c>
      <c r="J288" s="29">
        <v>5652.17</v>
      </c>
    </row>
    <row r="289" spans="1:10" ht="26.1" customHeight="1" x14ac:dyDescent="0.2">
      <c r="A289" s="32" t="s">
        <v>222</v>
      </c>
      <c r="B289" s="33" t="s">
        <v>653</v>
      </c>
      <c r="C289" s="32" t="s">
        <v>97</v>
      </c>
      <c r="D289" s="32" t="s">
        <v>652</v>
      </c>
      <c r="E289" s="131" t="s">
        <v>219</v>
      </c>
      <c r="F289" s="131"/>
      <c r="G289" s="31" t="s">
        <v>41</v>
      </c>
      <c r="H289" s="30">
        <v>6</v>
      </c>
      <c r="I289" s="29">
        <v>9.6199999999999992</v>
      </c>
      <c r="J289" s="29">
        <v>57.72</v>
      </c>
    </row>
    <row r="290" spans="1:10" ht="25.5" x14ac:dyDescent="0.2">
      <c r="A290" s="28"/>
      <c r="B290" s="28"/>
      <c r="C290" s="28"/>
      <c r="D290" s="28"/>
      <c r="E290" s="28" t="s">
        <v>217</v>
      </c>
      <c r="F290" s="27">
        <v>76.899369600747136</v>
      </c>
      <c r="G290" s="28" t="s">
        <v>216</v>
      </c>
      <c r="H290" s="27">
        <v>87.78</v>
      </c>
      <c r="I290" s="28" t="s">
        <v>215</v>
      </c>
      <c r="J290" s="27">
        <v>164.67999999999998</v>
      </c>
    </row>
    <row r="291" spans="1:10" ht="15" thickBot="1" x14ac:dyDescent="0.25">
      <c r="A291" s="28"/>
      <c r="B291" s="28"/>
      <c r="C291" s="28"/>
      <c r="D291" s="28"/>
      <c r="E291" s="28" t="s">
        <v>214</v>
      </c>
      <c r="F291" s="27">
        <v>1394.7</v>
      </c>
      <c r="G291" s="28"/>
      <c r="H291" s="132" t="s">
        <v>213</v>
      </c>
      <c r="I291" s="132"/>
      <c r="J291" s="27">
        <v>7319.51</v>
      </c>
    </row>
    <row r="292" spans="1:10" ht="0.95" customHeight="1" thickTop="1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</row>
    <row r="293" spans="1:10" ht="18" customHeight="1" x14ac:dyDescent="0.2">
      <c r="A293" s="36" t="s">
        <v>120</v>
      </c>
      <c r="B293" s="23" t="s">
        <v>211</v>
      </c>
      <c r="C293" s="36" t="s">
        <v>210</v>
      </c>
      <c r="D293" s="36" t="s">
        <v>10</v>
      </c>
      <c r="E293" s="126" t="s">
        <v>228</v>
      </c>
      <c r="F293" s="126"/>
      <c r="G293" s="35" t="s">
        <v>209</v>
      </c>
      <c r="H293" s="23" t="s">
        <v>208</v>
      </c>
      <c r="I293" s="23" t="s">
        <v>207</v>
      </c>
      <c r="J293" s="23" t="s">
        <v>11</v>
      </c>
    </row>
    <row r="294" spans="1:10" ht="51.95" customHeight="1" x14ac:dyDescent="0.2">
      <c r="A294" s="18" t="s">
        <v>227</v>
      </c>
      <c r="B294" s="16" t="s">
        <v>119</v>
      </c>
      <c r="C294" s="18" t="s">
        <v>97</v>
      </c>
      <c r="D294" s="18" t="s">
        <v>118</v>
      </c>
      <c r="E294" s="133" t="s">
        <v>637</v>
      </c>
      <c r="F294" s="133"/>
      <c r="G294" s="17" t="s">
        <v>86</v>
      </c>
      <c r="H294" s="34">
        <v>1</v>
      </c>
      <c r="I294" s="15">
        <v>28.13</v>
      </c>
      <c r="J294" s="15">
        <v>28.13</v>
      </c>
    </row>
    <row r="295" spans="1:10" ht="26.1" customHeight="1" x14ac:dyDescent="0.2">
      <c r="A295" s="40" t="s">
        <v>238</v>
      </c>
      <c r="B295" s="41" t="s">
        <v>584</v>
      </c>
      <c r="C295" s="40" t="s">
        <v>97</v>
      </c>
      <c r="D295" s="40" t="s">
        <v>583</v>
      </c>
      <c r="E295" s="134" t="s">
        <v>263</v>
      </c>
      <c r="F295" s="134"/>
      <c r="G295" s="39" t="s">
        <v>223</v>
      </c>
      <c r="H295" s="38">
        <v>6.08E-2</v>
      </c>
      <c r="I295" s="37">
        <v>25.11</v>
      </c>
      <c r="J295" s="37">
        <v>1.52</v>
      </c>
    </row>
    <row r="296" spans="1:10" ht="24" customHeight="1" x14ac:dyDescent="0.2">
      <c r="A296" s="40" t="s">
        <v>238</v>
      </c>
      <c r="B296" s="41" t="s">
        <v>467</v>
      </c>
      <c r="C296" s="40" t="s">
        <v>97</v>
      </c>
      <c r="D296" s="40" t="s">
        <v>466</v>
      </c>
      <c r="E296" s="134" t="s">
        <v>263</v>
      </c>
      <c r="F296" s="134"/>
      <c r="G296" s="39" t="s">
        <v>223</v>
      </c>
      <c r="H296" s="38">
        <v>6.08E-2</v>
      </c>
      <c r="I296" s="37">
        <v>28.62</v>
      </c>
      <c r="J296" s="37">
        <v>1.74</v>
      </c>
    </row>
    <row r="297" spans="1:10" ht="51.95" customHeight="1" x14ac:dyDescent="0.2">
      <c r="A297" s="32" t="s">
        <v>222</v>
      </c>
      <c r="B297" s="33" t="s">
        <v>651</v>
      </c>
      <c r="C297" s="32" t="s">
        <v>97</v>
      </c>
      <c r="D297" s="32" t="s">
        <v>650</v>
      </c>
      <c r="E297" s="131" t="s">
        <v>219</v>
      </c>
      <c r="F297" s="131"/>
      <c r="G297" s="31" t="s">
        <v>86</v>
      </c>
      <c r="H297" s="30">
        <v>1.0149999999999999</v>
      </c>
      <c r="I297" s="29">
        <v>24.47</v>
      </c>
      <c r="J297" s="29">
        <v>24.83</v>
      </c>
    </row>
    <row r="298" spans="1:10" ht="26.1" customHeight="1" x14ac:dyDescent="0.2">
      <c r="A298" s="32" t="s">
        <v>222</v>
      </c>
      <c r="B298" s="33" t="s">
        <v>628</v>
      </c>
      <c r="C298" s="32" t="s">
        <v>97</v>
      </c>
      <c r="D298" s="32" t="s">
        <v>627</v>
      </c>
      <c r="E298" s="131" t="s">
        <v>219</v>
      </c>
      <c r="F298" s="131"/>
      <c r="G298" s="31" t="s">
        <v>41</v>
      </c>
      <c r="H298" s="30">
        <v>8.9999999999999993E-3</v>
      </c>
      <c r="I298" s="29">
        <v>4.5</v>
      </c>
      <c r="J298" s="29">
        <v>0.04</v>
      </c>
    </row>
    <row r="299" spans="1:10" ht="25.5" x14ac:dyDescent="0.2">
      <c r="A299" s="28"/>
      <c r="B299" s="28"/>
      <c r="C299" s="28"/>
      <c r="D299" s="28"/>
      <c r="E299" s="28" t="s">
        <v>217</v>
      </c>
      <c r="F299" s="27">
        <v>1.1627363997198226</v>
      </c>
      <c r="G299" s="28" t="s">
        <v>216</v>
      </c>
      <c r="H299" s="27">
        <v>1.33</v>
      </c>
      <c r="I299" s="28" t="s">
        <v>215</v>
      </c>
      <c r="J299" s="27">
        <v>2.4900000000000002</v>
      </c>
    </row>
    <row r="300" spans="1:10" ht="15" thickBot="1" x14ac:dyDescent="0.25">
      <c r="A300" s="28"/>
      <c r="B300" s="28"/>
      <c r="C300" s="28"/>
      <c r="D300" s="28"/>
      <c r="E300" s="28" t="s">
        <v>214</v>
      </c>
      <c r="F300" s="27">
        <v>6.62</v>
      </c>
      <c r="G300" s="28"/>
      <c r="H300" s="132" t="s">
        <v>213</v>
      </c>
      <c r="I300" s="132"/>
      <c r="J300" s="27">
        <v>34.75</v>
      </c>
    </row>
    <row r="301" spans="1:10" ht="0.95" customHeight="1" thickTop="1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</row>
    <row r="302" spans="1:10" ht="18" customHeight="1" x14ac:dyDescent="0.2">
      <c r="A302" s="36" t="s">
        <v>117</v>
      </c>
      <c r="B302" s="23" t="s">
        <v>211</v>
      </c>
      <c r="C302" s="36" t="s">
        <v>210</v>
      </c>
      <c r="D302" s="36" t="s">
        <v>10</v>
      </c>
      <c r="E302" s="126" t="s">
        <v>228</v>
      </c>
      <c r="F302" s="126"/>
      <c r="G302" s="35" t="s">
        <v>209</v>
      </c>
      <c r="H302" s="23" t="s">
        <v>208</v>
      </c>
      <c r="I302" s="23" t="s">
        <v>207</v>
      </c>
      <c r="J302" s="23" t="s">
        <v>11</v>
      </c>
    </row>
    <row r="303" spans="1:10" ht="51.95" customHeight="1" x14ac:dyDescent="0.2">
      <c r="A303" s="18" t="s">
        <v>227</v>
      </c>
      <c r="B303" s="16" t="s">
        <v>116</v>
      </c>
      <c r="C303" s="18" t="s">
        <v>97</v>
      </c>
      <c r="D303" s="18" t="s">
        <v>115</v>
      </c>
      <c r="E303" s="133" t="s">
        <v>637</v>
      </c>
      <c r="F303" s="133"/>
      <c r="G303" s="17" t="s">
        <v>86</v>
      </c>
      <c r="H303" s="34">
        <v>1</v>
      </c>
      <c r="I303" s="15">
        <v>38.01</v>
      </c>
      <c r="J303" s="15">
        <v>38.01</v>
      </c>
    </row>
    <row r="304" spans="1:10" ht="26.1" customHeight="1" x14ac:dyDescent="0.2">
      <c r="A304" s="40" t="s">
        <v>238</v>
      </c>
      <c r="B304" s="41" t="s">
        <v>584</v>
      </c>
      <c r="C304" s="40" t="s">
        <v>97</v>
      </c>
      <c r="D304" s="40" t="s">
        <v>583</v>
      </c>
      <c r="E304" s="134" t="s">
        <v>263</v>
      </c>
      <c r="F304" s="134"/>
      <c r="G304" s="39" t="s">
        <v>223</v>
      </c>
      <c r="H304" s="38">
        <v>6.9699999999999998E-2</v>
      </c>
      <c r="I304" s="37">
        <v>25.11</v>
      </c>
      <c r="J304" s="37">
        <v>1.75</v>
      </c>
    </row>
    <row r="305" spans="1:10" ht="24" customHeight="1" x14ac:dyDescent="0.2">
      <c r="A305" s="40" t="s">
        <v>238</v>
      </c>
      <c r="B305" s="41" t="s">
        <v>467</v>
      </c>
      <c r="C305" s="40" t="s">
        <v>97</v>
      </c>
      <c r="D305" s="40" t="s">
        <v>466</v>
      </c>
      <c r="E305" s="134" t="s">
        <v>263</v>
      </c>
      <c r="F305" s="134"/>
      <c r="G305" s="39" t="s">
        <v>223</v>
      </c>
      <c r="H305" s="38">
        <v>6.9699999999999998E-2</v>
      </c>
      <c r="I305" s="37">
        <v>28.62</v>
      </c>
      <c r="J305" s="37">
        <v>1.99</v>
      </c>
    </row>
    <row r="306" spans="1:10" ht="51.95" customHeight="1" x14ac:dyDescent="0.2">
      <c r="A306" s="32" t="s">
        <v>222</v>
      </c>
      <c r="B306" s="33" t="s">
        <v>649</v>
      </c>
      <c r="C306" s="32" t="s">
        <v>97</v>
      </c>
      <c r="D306" s="32" t="s">
        <v>648</v>
      </c>
      <c r="E306" s="131" t="s">
        <v>219</v>
      </c>
      <c r="F306" s="131"/>
      <c r="G306" s="31" t="s">
        <v>86</v>
      </c>
      <c r="H306" s="30">
        <v>1.0149999999999999</v>
      </c>
      <c r="I306" s="29">
        <v>33.729999999999997</v>
      </c>
      <c r="J306" s="29">
        <v>34.229999999999997</v>
      </c>
    </row>
    <row r="307" spans="1:10" ht="26.1" customHeight="1" x14ac:dyDescent="0.2">
      <c r="A307" s="32" t="s">
        <v>222</v>
      </c>
      <c r="B307" s="33" t="s">
        <v>628</v>
      </c>
      <c r="C307" s="32" t="s">
        <v>97</v>
      </c>
      <c r="D307" s="32" t="s">
        <v>627</v>
      </c>
      <c r="E307" s="131" t="s">
        <v>219</v>
      </c>
      <c r="F307" s="131"/>
      <c r="G307" s="31" t="s">
        <v>41</v>
      </c>
      <c r="H307" s="30">
        <v>8.9999999999999993E-3</v>
      </c>
      <c r="I307" s="29">
        <v>4.5</v>
      </c>
      <c r="J307" s="29">
        <v>0.04</v>
      </c>
    </row>
    <row r="308" spans="1:10" ht="25.5" x14ac:dyDescent="0.2">
      <c r="A308" s="28"/>
      <c r="B308" s="28"/>
      <c r="C308" s="28"/>
      <c r="D308" s="28"/>
      <c r="E308" s="28" t="s">
        <v>217</v>
      </c>
      <c r="F308" s="27">
        <v>1.3355124912444549</v>
      </c>
      <c r="G308" s="28" t="s">
        <v>216</v>
      </c>
      <c r="H308" s="27">
        <v>1.52</v>
      </c>
      <c r="I308" s="28" t="s">
        <v>215</v>
      </c>
      <c r="J308" s="27">
        <v>2.86</v>
      </c>
    </row>
    <row r="309" spans="1:10" ht="15" thickBot="1" x14ac:dyDescent="0.25">
      <c r="A309" s="28"/>
      <c r="B309" s="28"/>
      <c r="C309" s="28"/>
      <c r="D309" s="28"/>
      <c r="E309" s="28" t="s">
        <v>214</v>
      </c>
      <c r="F309" s="27">
        <v>8.94</v>
      </c>
      <c r="G309" s="28"/>
      <c r="H309" s="132" t="s">
        <v>213</v>
      </c>
      <c r="I309" s="132"/>
      <c r="J309" s="27">
        <v>46.95</v>
      </c>
    </row>
    <row r="310" spans="1:10" ht="0.95" customHeight="1" thickTop="1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</row>
    <row r="311" spans="1:10" ht="18" customHeight="1" x14ac:dyDescent="0.2">
      <c r="A311" s="36" t="s">
        <v>114</v>
      </c>
      <c r="B311" s="23" t="s">
        <v>211</v>
      </c>
      <c r="C311" s="36" t="s">
        <v>210</v>
      </c>
      <c r="D311" s="36" t="s">
        <v>10</v>
      </c>
      <c r="E311" s="126" t="s">
        <v>228</v>
      </c>
      <c r="F311" s="126"/>
      <c r="G311" s="35" t="s">
        <v>209</v>
      </c>
      <c r="H311" s="23" t="s">
        <v>208</v>
      </c>
      <c r="I311" s="23" t="s">
        <v>207</v>
      </c>
      <c r="J311" s="23" t="s">
        <v>11</v>
      </c>
    </row>
    <row r="312" spans="1:10" ht="51.95" customHeight="1" x14ac:dyDescent="0.2">
      <c r="A312" s="18" t="s">
        <v>227</v>
      </c>
      <c r="B312" s="16" t="s">
        <v>113</v>
      </c>
      <c r="C312" s="18" t="s">
        <v>97</v>
      </c>
      <c r="D312" s="18" t="s">
        <v>112</v>
      </c>
      <c r="E312" s="133" t="s">
        <v>637</v>
      </c>
      <c r="F312" s="133"/>
      <c r="G312" s="17" t="s">
        <v>86</v>
      </c>
      <c r="H312" s="34">
        <v>1</v>
      </c>
      <c r="I312" s="15">
        <v>53.28</v>
      </c>
      <c r="J312" s="15">
        <v>53.28</v>
      </c>
    </row>
    <row r="313" spans="1:10" ht="26.1" customHeight="1" x14ac:dyDescent="0.2">
      <c r="A313" s="40" t="s">
        <v>238</v>
      </c>
      <c r="B313" s="41" t="s">
        <v>584</v>
      </c>
      <c r="C313" s="40" t="s">
        <v>97</v>
      </c>
      <c r="D313" s="40" t="s">
        <v>583</v>
      </c>
      <c r="E313" s="134" t="s">
        <v>263</v>
      </c>
      <c r="F313" s="134"/>
      <c r="G313" s="39" t="s">
        <v>223</v>
      </c>
      <c r="H313" s="38">
        <v>8.3000000000000004E-2</v>
      </c>
      <c r="I313" s="37">
        <v>25.11</v>
      </c>
      <c r="J313" s="37">
        <v>2.08</v>
      </c>
    </row>
    <row r="314" spans="1:10" ht="24" customHeight="1" x14ac:dyDescent="0.2">
      <c r="A314" s="40" t="s">
        <v>238</v>
      </c>
      <c r="B314" s="41" t="s">
        <v>467</v>
      </c>
      <c r="C314" s="40" t="s">
        <v>97</v>
      </c>
      <c r="D314" s="40" t="s">
        <v>466</v>
      </c>
      <c r="E314" s="134" t="s">
        <v>263</v>
      </c>
      <c r="F314" s="134"/>
      <c r="G314" s="39" t="s">
        <v>223</v>
      </c>
      <c r="H314" s="38">
        <v>8.3000000000000004E-2</v>
      </c>
      <c r="I314" s="37">
        <v>28.62</v>
      </c>
      <c r="J314" s="37">
        <v>2.37</v>
      </c>
    </row>
    <row r="315" spans="1:10" ht="51.95" customHeight="1" x14ac:dyDescent="0.2">
      <c r="A315" s="32" t="s">
        <v>222</v>
      </c>
      <c r="B315" s="33" t="s">
        <v>647</v>
      </c>
      <c r="C315" s="32" t="s">
        <v>97</v>
      </c>
      <c r="D315" s="32" t="s">
        <v>646</v>
      </c>
      <c r="E315" s="131" t="s">
        <v>219</v>
      </c>
      <c r="F315" s="131"/>
      <c r="G315" s="31" t="s">
        <v>86</v>
      </c>
      <c r="H315" s="30">
        <v>1.0149999999999999</v>
      </c>
      <c r="I315" s="29">
        <v>48.07</v>
      </c>
      <c r="J315" s="29">
        <v>48.79</v>
      </c>
    </row>
    <row r="316" spans="1:10" ht="26.1" customHeight="1" x14ac:dyDescent="0.2">
      <c r="A316" s="32" t="s">
        <v>222</v>
      </c>
      <c r="B316" s="33" t="s">
        <v>628</v>
      </c>
      <c r="C316" s="32" t="s">
        <v>97</v>
      </c>
      <c r="D316" s="32" t="s">
        <v>627</v>
      </c>
      <c r="E316" s="131" t="s">
        <v>219</v>
      </c>
      <c r="F316" s="131"/>
      <c r="G316" s="31" t="s">
        <v>41</v>
      </c>
      <c r="H316" s="30">
        <v>8.9999999999999993E-3</v>
      </c>
      <c r="I316" s="29">
        <v>4.5</v>
      </c>
      <c r="J316" s="29">
        <v>0.04</v>
      </c>
    </row>
    <row r="317" spans="1:10" ht="25.5" x14ac:dyDescent="0.2">
      <c r="A317" s="28"/>
      <c r="B317" s="28"/>
      <c r="C317" s="28"/>
      <c r="D317" s="28"/>
      <c r="E317" s="28" t="s">
        <v>217</v>
      </c>
      <c r="F317" s="27">
        <v>1.592341816483773</v>
      </c>
      <c r="G317" s="28" t="s">
        <v>216</v>
      </c>
      <c r="H317" s="27">
        <v>1.82</v>
      </c>
      <c r="I317" s="28" t="s">
        <v>215</v>
      </c>
      <c r="J317" s="27">
        <v>3.41</v>
      </c>
    </row>
    <row r="318" spans="1:10" ht="15" thickBot="1" x14ac:dyDescent="0.25">
      <c r="A318" s="28"/>
      <c r="B318" s="28"/>
      <c r="C318" s="28"/>
      <c r="D318" s="28"/>
      <c r="E318" s="28" t="s">
        <v>214</v>
      </c>
      <c r="F318" s="27">
        <v>12.54</v>
      </c>
      <c r="G318" s="28"/>
      <c r="H318" s="132" t="s">
        <v>213</v>
      </c>
      <c r="I318" s="132"/>
      <c r="J318" s="27">
        <v>65.819999999999993</v>
      </c>
    </row>
    <row r="319" spans="1:10" ht="0.95" customHeight="1" thickTop="1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</row>
    <row r="320" spans="1:10" ht="18" customHeight="1" x14ac:dyDescent="0.2">
      <c r="A320" s="36" t="s">
        <v>111</v>
      </c>
      <c r="B320" s="23" t="s">
        <v>211</v>
      </c>
      <c r="C320" s="36" t="s">
        <v>210</v>
      </c>
      <c r="D320" s="36" t="s">
        <v>10</v>
      </c>
      <c r="E320" s="126" t="s">
        <v>228</v>
      </c>
      <c r="F320" s="126"/>
      <c r="G320" s="35" t="s">
        <v>209</v>
      </c>
      <c r="H320" s="23" t="s">
        <v>208</v>
      </c>
      <c r="I320" s="23" t="s">
        <v>207</v>
      </c>
      <c r="J320" s="23" t="s">
        <v>11</v>
      </c>
    </row>
    <row r="321" spans="1:10" ht="51.95" customHeight="1" x14ac:dyDescent="0.2">
      <c r="A321" s="18" t="s">
        <v>227</v>
      </c>
      <c r="B321" s="16" t="s">
        <v>110</v>
      </c>
      <c r="C321" s="18" t="s">
        <v>97</v>
      </c>
      <c r="D321" s="18" t="s">
        <v>109</v>
      </c>
      <c r="E321" s="133" t="s">
        <v>637</v>
      </c>
      <c r="F321" s="133"/>
      <c r="G321" s="17" t="s">
        <v>86</v>
      </c>
      <c r="H321" s="34">
        <v>1</v>
      </c>
      <c r="I321" s="15">
        <v>73.03</v>
      </c>
      <c r="J321" s="15">
        <v>73.03</v>
      </c>
    </row>
    <row r="322" spans="1:10" ht="26.1" customHeight="1" x14ac:dyDescent="0.2">
      <c r="A322" s="40" t="s">
        <v>238</v>
      </c>
      <c r="B322" s="41" t="s">
        <v>584</v>
      </c>
      <c r="C322" s="40" t="s">
        <v>97</v>
      </c>
      <c r="D322" s="40" t="s">
        <v>583</v>
      </c>
      <c r="E322" s="134" t="s">
        <v>263</v>
      </c>
      <c r="F322" s="134"/>
      <c r="G322" s="39" t="s">
        <v>223</v>
      </c>
      <c r="H322" s="38">
        <v>0.1007</v>
      </c>
      <c r="I322" s="37">
        <v>25.11</v>
      </c>
      <c r="J322" s="37">
        <v>2.52</v>
      </c>
    </row>
    <row r="323" spans="1:10" ht="24" customHeight="1" x14ac:dyDescent="0.2">
      <c r="A323" s="40" t="s">
        <v>238</v>
      </c>
      <c r="B323" s="41" t="s">
        <v>467</v>
      </c>
      <c r="C323" s="40" t="s">
        <v>97</v>
      </c>
      <c r="D323" s="40" t="s">
        <v>466</v>
      </c>
      <c r="E323" s="134" t="s">
        <v>263</v>
      </c>
      <c r="F323" s="134"/>
      <c r="G323" s="39" t="s">
        <v>223</v>
      </c>
      <c r="H323" s="38">
        <v>0.1007</v>
      </c>
      <c r="I323" s="37">
        <v>28.62</v>
      </c>
      <c r="J323" s="37">
        <v>2.88</v>
      </c>
    </row>
    <row r="324" spans="1:10" ht="51.95" customHeight="1" x14ac:dyDescent="0.2">
      <c r="A324" s="32" t="s">
        <v>222</v>
      </c>
      <c r="B324" s="33" t="s">
        <v>645</v>
      </c>
      <c r="C324" s="32" t="s">
        <v>97</v>
      </c>
      <c r="D324" s="32" t="s">
        <v>644</v>
      </c>
      <c r="E324" s="131" t="s">
        <v>219</v>
      </c>
      <c r="F324" s="131"/>
      <c r="G324" s="31" t="s">
        <v>86</v>
      </c>
      <c r="H324" s="30">
        <v>1.0149999999999999</v>
      </c>
      <c r="I324" s="29">
        <v>66.599999999999994</v>
      </c>
      <c r="J324" s="29">
        <v>67.59</v>
      </c>
    </row>
    <row r="325" spans="1:10" ht="26.1" customHeight="1" x14ac:dyDescent="0.2">
      <c r="A325" s="32" t="s">
        <v>222</v>
      </c>
      <c r="B325" s="33" t="s">
        <v>628</v>
      </c>
      <c r="C325" s="32" t="s">
        <v>97</v>
      </c>
      <c r="D325" s="32" t="s">
        <v>627</v>
      </c>
      <c r="E325" s="131" t="s">
        <v>219</v>
      </c>
      <c r="F325" s="131"/>
      <c r="G325" s="31" t="s">
        <v>41</v>
      </c>
      <c r="H325" s="30">
        <v>8.9999999999999993E-3</v>
      </c>
      <c r="I325" s="29">
        <v>4.5</v>
      </c>
      <c r="J325" s="29">
        <v>0.04</v>
      </c>
    </row>
    <row r="326" spans="1:10" ht="25.5" x14ac:dyDescent="0.2">
      <c r="A326" s="28"/>
      <c r="B326" s="28"/>
      <c r="C326" s="28"/>
      <c r="D326" s="28"/>
      <c r="E326" s="28" t="s">
        <v>217</v>
      </c>
      <c r="F326" s="27">
        <v>1.928554751342517</v>
      </c>
      <c r="G326" s="28" t="s">
        <v>216</v>
      </c>
      <c r="H326" s="27">
        <v>2.2000000000000002</v>
      </c>
      <c r="I326" s="28" t="s">
        <v>215</v>
      </c>
      <c r="J326" s="27">
        <v>4.13</v>
      </c>
    </row>
    <row r="327" spans="1:10" ht="15" thickBot="1" x14ac:dyDescent="0.25">
      <c r="A327" s="28"/>
      <c r="B327" s="28"/>
      <c r="C327" s="28"/>
      <c r="D327" s="28"/>
      <c r="E327" s="28" t="s">
        <v>214</v>
      </c>
      <c r="F327" s="27">
        <v>17.190000000000001</v>
      </c>
      <c r="G327" s="28"/>
      <c r="H327" s="132" t="s">
        <v>213</v>
      </c>
      <c r="I327" s="132"/>
      <c r="J327" s="27">
        <v>90.22</v>
      </c>
    </row>
    <row r="328" spans="1:10" ht="0.95" customHeight="1" thickTop="1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</row>
    <row r="329" spans="1:10" ht="18" customHeight="1" x14ac:dyDescent="0.2">
      <c r="A329" s="36" t="s">
        <v>108</v>
      </c>
      <c r="B329" s="23" t="s">
        <v>211</v>
      </c>
      <c r="C329" s="36" t="s">
        <v>210</v>
      </c>
      <c r="D329" s="36" t="s">
        <v>10</v>
      </c>
      <c r="E329" s="126" t="s">
        <v>228</v>
      </c>
      <c r="F329" s="126"/>
      <c r="G329" s="35" t="s">
        <v>209</v>
      </c>
      <c r="H329" s="23" t="s">
        <v>208</v>
      </c>
      <c r="I329" s="23" t="s">
        <v>207</v>
      </c>
      <c r="J329" s="23" t="s">
        <v>11</v>
      </c>
    </row>
    <row r="330" spans="1:10" ht="51.95" customHeight="1" x14ac:dyDescent="0.2">
      <c r="A330" s="18" t="s">
        <v>227</v>
      </c>
      <c r="B330" s="16" t="s">
        <v>107</v>
      </c>
      <c r="C330" s="18" t="s">
        <v>97</v>
      </c>
      <c r="D330" s="18" t="s">
        <v>106</v>
      </c>
      <c r="E330" s="133" t="s">
        <v>637</v>
      </c>
      <c r="F330" s="133"/>
      <c r="G330" s="17" t="s">
        <v>86</v>
      </c>
      <c r="H330" s="34">
        <v>1</v>
      </c>
      <c r="I330" s="15">
        <v>96.42</v>
      </c>
      <c r="J330" s="15">
        <v>96.42</v>
      </c>
    </row>
    <row r="331" spans="1:10" ht="26.1" customHeight="1" x14ac:dyDescent="0.2">
      <c r="A331" s="40" t="s">
        <v>238</v>
      </c>
      <c r="B331" s="41" t="s">
        <v>584</v>
      </c>
      <c r="C331" s="40" t="s">
        <v>97</v>
      </c>
      <c r="D331" s="40" t="s">
        <v>583</v>
      </c>
      <c r="E331" s="134" t="s">
        <v>263</v>
      </c>
      <c r="F331" s="134"/>
      <c r="G331" s="39" t="s">
        <v>223</v>
      </c>
      <c r="H331" s="38">
        <v>0.12280000000000001</v>
      </c>
      <c r="I331" s="37">
        <v>25.11</v>
      </c>
      <c r="J331" s="37">
        <v>3.08</v>
      </c>
    </row>
    <row r="332" spans="1:10" ht="24" customHeight="1" x14ac:dyDescent="0.2">
      <c r="A332" s="40" t="s">
        <v>238</v>
      </c>
      <c r="B332" s="41" t="s">
        <v>467</v>
      </c>
      <c r="C332" s="40" t="s">
        <v>97</v>
      </c>
      <c r="D332" s="40" t="s">
        <v>466</v>
      </c>
      <c r="E332" s="134" t="s">
        <v>263</v>
      </c>
      <c r="F332" s="134"/>
      <c r="G332" s="39" t="s">
        <v>223</v>
      </c>
      <c r="H332" s="38">
        <v>0.12280000000000001</v>
      </c>
      <c r="I332" s="37">
        <v>28.62</v>
      </c>
      <c r="J332" s="37">
        <v>3.51</v>
      </c>
    </row>
    <row r="333" spans="1:10" ht="51.95" customHeight="1" x14ac:dyDescent="0.2">
      <c r="A333" s="32" t="s">
        <v>222</v>
      </c>
      <c r="B333" s="33" t="s">
        <v>643</v>
      </c>
      <c r="C333" s="32" t="s">
        <v>97</v>
      </c>
      <c r="D333" s="32" t="s">
        <v>642</v>
      </c>
      <c r="E333" s="131" t="s">
        <v>219</v>
      </c>
      <c r="F333" s="131"/>
      <c r="G333" s="31" t="s">
        <v>86</v>
      </c>
      <c r="H333" s="30">
        <v>1.0149999999999999</v>
      </c>
      <c r="I333" s="29">
        <v>88.47</v>
      </c>
      <c r="J333" s="29">
        <v>89.79</v>
      </c>
    </row>
    <row r="334" spans="1:10" ht="26.1" customHeight="1" x14ac:dyDescent="0.2">
      <c r="A334" s="32" t="s">
        <v>222</v>
      </c>
      <c r="B334" s="33" t="s">
        <v>628</v>
      </c>
      <c r="C334" s="32" t="s">
        <v>97</v>
      </c>
      <c r="D334" s="32" t="s">
        <v>627</v>
      </c>
      <c r="E334" s="131" t="s">
        <v>219</v>
      </c>
      <c r="F334" s="131"/>
      <c r="G334" s="31" t="s">
        <v>41</v>
      </c>
      <c r="H334" s="30">
        <v>8.9999999999999993E-3</v>
      </c>
      <c r="I334" s="29">
        <v>4.5</v>
      </c>
      <c r="J334" s="29">
        <v>0.04</v>
      </c>
    </row>
    <row r="335" spans="1:10" ht="25.5" x14ac:dyDescent="0.2">
      <c r="A335" s="28"/>
      <c r="B335" s="28"/>
      <c r="C335" s="28"/>
      <c r="D335" s="28"/>
      <c r="E335" s="28" t="s">
        <v>217</v>
      </c>
      <c r="F335" s="27">
        <v>2.3581601681064672</v>
      </c>
      <c r="G335" s="28" t="s">
        <v>216</v>
      </c>
      <c r="H335" s="27">
        <v>2.69</v>
      </c>
      <c r="I335" s="28" t="s">
        <v>215</v>
      </c>
      <c r="J335" s="27">
        <v>5.05</v>
      </c>
    </row>
    <row r="336" spans="1:10" ht="15" thickBot="1" x14ac:dyDescent="0.25">
      <c r="A336" s="28"/>
      <c r="B336" s="28"/>
      <c r="C336" s="28"/>
      <c r="D336" s="28"/>
      <c r="E336" s="28" t="s">
        <v>214</v>
      </c>
      <c r="F336" s="27">
        <v>22.69</v>
      </c>
      <c r="G336" s="28"/>
      <c r="H336" s="132" t="s">
        <v>213</v>
      </c>
      <c r="I336" s="132"/>
      <c r="J336" s="27">
        <v>119.11</v>
      </c>
    </row>
    <row r="337" spans="1:10" ht="0.95" customHeight="1" thickTop="1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</row>
    <row r="338" spans="1:10" ht="18" customHeight="1" x14ac:dyDescent="0.2">
      <c r="A338" s="36" t="s">
        <v>105</v>
      </c>
      <c r="B338" s="23" t="s">
        <v>211</v>
      </c>
      <c r="C338" s="36" t="s">
        <v>210</v>
      </c>
      <c r="D338" s="36" t="s">
        <v>10</v>
      </c>
      <c r="E338" s="126" t="s">
        <v>228</v>
      </c>
      <c r="F338" s="126"/>
      <c r="G338" s="35" t="s">
        <v>209</v>
      </c>
      <c r="H338" s="23" t="s">
        <v>208</v>
      </c>
      <c r="I338" s="23" t="s">
        <v>207</v>
      </c>
      <c r="J338" s="23" t="s">
        <v>11</v>
      </c>
    </row>
    <row r="339" spans="1:10" ht="51.95" customHeight="1" x14ac:dyDescent="0.2">
      <c r="A339" s="18" t="s">
        <v>227</v>
      </c>
      <c r="B339" s="16" t="s">
        <v>104</v>
      </c>
      <c r="C339" s="18" t="s">
        <v>97</v>
      </c>
      <c r="D339" s="18" t="s">
        <v>103</v>
      </c>
      <c r="E339" s="133" t="s">
        <v>637</v>
      </c>
      <c r="F339" s="133"/>
      <c r="G339" s="17" t="s">
        <v>86</v>
      </c>
      <c r="H339" s="34">
        <v>1</v>
      </c>
      <c r="I339" s="15">
        <v>124.7</v>
      </c>
      <c r="J339" s="15">
        <v>124.7</v>
      </c>
    </row>
    <row r="340" spans="1:10" ht="26.1" customHeight="1" x14ac:dyDescent="0.2">
      <c r="A340" s="40" t="s">
        <v>238</v>
      </c>
      <c r="B340" s="41" t="s">
        <v>584</v>
      </c>
      <c r="C340" s="40" t="s">
        <v>97</v>
      </c>
      <c r="D340" s="40" t="s">
        <v>583</v>
      </c>
      <c r="E340" s="134" t="s">
        <v>263</v>
      </c>
      <c r="F340" s="134"/>
      <c r="G340" s="39" t="s">
        <v>223</v>
      </c>
      <c r="H340" s="38">
        <v>0.14499999999999999</v>
      </c>
      <c r="I340" s="37">
        <v>25.11</v>
      </c>
      <c r="J340" s="37">
        <v>3.64</v>
      </c>
    </row>
    <row r="341" spans="1:10" ht="24" customHeight="1" x14ac:dyDescent="0.2">
      <c r="A341" s="40" t="s">
        <v>238</v>
      </c>
      <c r="B341" s="41" t="s">
        <v>467</v>
      </c>
      <c r="C341" s="40" t="s">
        <v>97</v>
      </c>
      <c r="D341" s="40" t="s">
        <v>466</v>
      </c>
      <c r="E341" s="134" t="s">
        <v>263</v>
      </c>
      <c r="F341" s="134"/>
      <c r="G341" s="39" t="s">
        <v>223</v>
      </c>
      <c r="H341" s="38">
        <v>0.14499999999999999</v>
      </c>
      <c r="I341" s="37">
        <v>28.62</v>
      </c>
      <c r="J341" s="37">
        <v>4.1399999999999997</v>
      </c>
    </row>
    <row r="342" spans="1:10" ht="51.95" customHeight="1" x14ac:dyDescent="0.2">
      <c r="A342" s="32" t="s">
        <v>222</v>
      </c>
      <c r="B342" s="33" t="s">
        <v>641</v>
      </c>
      <c r="C342" s="32" t="s">
        <v>97</v>
      </c>
      <c r="D342" s="32" t="s">
        <v>640</v>
      </c>
      <c r="E342" s="131" t="s">
        <v>219</v>
      </c>
      <c r="F342" s="131"/>
      <c r="G342" s="31" t="s">
        <v>86</v>
      </c>
      <c r="H342" s="30">
        <v>1.0149999999999999</v>
      </c>
      <c r="I342" s="29">
        <v>115.16</v>
      </c>
      <c r="J342" s="29">
        <v>116.88</v>
      </c>
    </row>
    <row r="343" spans="1:10" ht="26.1" customHeight="1" x14ac:dyDescent="0.2">
      <c r="A343" s="32" t="s">
        <v>222</v>
      </c>
      <c r="B343" s="33" t="s">
        <v>628</v>
      </c>
      <c r="C343" s="32" t="s">
        <v>97</v>
      </c>
      <c r="D343" s="32" t="s">
        <v>627</v>
      </c>
      <c r="E343" s="131" t="s">
        <v>219</v>
      </c>
      <c r="F343" s="131"/>
      <c r="G343" s="31" t="s">
        <v>41</v>
      </c>
      <c r="H343" s="30">
        <v>8.9999999999999993E-3</v>
      </c>
      <c r="I343" s="29">
        <v>4.5</v>
      </c>
      <c r="J343" s="29">
        <v>0.04</v>
      </c>
    </row>
    <row r="344" spans="1:10" ht="25.5" x14ac:dyDescent="0.2">
      <c r="A344" s="28"/>
      <c r="B344" s="28"/>
      <c r="C344" s="28"/>
      <c r="D344" s="28"/>
      <c r="E344" s="28" t="s">
        <v>217</v>
      </c>
      <c r="F344" s="27">
        <v>2.7830959607751575</v>
      </c>
      <c r="G344" s="28" t="s">
        <v>216</v>
      </c>
      <c r="H344" s="27">
        <v>3.18</v>
      </c>
      <c r="I344" s="28" t="s">
        <v>215</v>
      </c>
      <c r="J344" s="27">
        <v>5.96</v>
      </c>
    </row>
    <row r="345" spans="1:10" ht="15" thickBot="1" x14ac:dyDescent="0.25">
      <c r="A345" s="28"/>
      <c r="B345" s="28"/>
      <c r="C345" s="28"/>
      <c r="D345" s="28"/>
      <c r="E345" s="28" t="s">
        <v>214</v>
      </c>
      <c r="F345" s="27">
        <v>29.35</v>
      </c>
      <c r="G345" s="28"/>
      <c r="H345" s="132" t="s">
        <v>213</v>
      </c>
      <c r="I345" s="132"/>
      <c r="J345" s="27">
        <v>154.05000000000001</v>
      </c>
    </row>
    <row r="346" spans="1:10" ht="0.95" customHeight="1" thickTop="1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</row>
    <row r="347" spans="1:10" ht="18" customHeight="1" x14ac:dyDescent="0.2">
      <c r="A347" s="36" t="s">
        <v>102</v>
      </c>
      <c r="B347" s="23" t="s">
        <v>211</v>
      </c>
      <c r="C347" s="36" t="s">
        <v>210</v>
      </c>
      <c r="D347" s="36" t="s">
        <v>10</v>
      </c>
      <c r="E347" s="126" t="s">
        <v>228</v>
      </c>
      <c r="F347" s="126"/>
      <c r="G347" s="35" t="s">
        <v>209</v>
      </c>
      <c r="H347" s="23" t="s">
        <v>208</v>
      </c>
      <c r="I347" s="23" t="s">
        <v>207</v>
      </c>
      <c r="J347" s="23" t="s">
        <v>11</v>
      </c>
    </row>
    <row r="348" spans="1:10" ht="51.95" customHeight="1" x14ac:dyDescent="0.2">
      <c r="A348" s="18" t="s">
        <v>227</v>
      </c>
      <c r="B348" s="16" t="s">
        <v>101</v>
      </c>
      <c r="C348" s="18" t="s">
        <v>97</v>
      </c>
      <c r="D348" s="18" t="s">
        <v>100</v>
      </c>
      <c r="E348" s="133" t="s">
        <v>637</v>
      </c>
      <c r="F348" s="133"/>
      <c r="G348" s="17" t="s">
        <v>86</v>
      </c>
      <c r="H348" s="34">
        <v>1</v>
      </c>
      <c r="I348" s="15">
        <v>154.07</v>
      </c>
      <c r="J348" s="15">
        <v>154.07</v>
      </c>
    </row>
    <row r="349" spans="1:10" ht="26.1" customHeight="1" x14ac:dyDescent="0.2">
      <c r="A349" s="40" t="s">
        <v>238</v>
      </c>
      <c r="B349" s="41" t="s">
        <v>584</v>
      </c>
      <c r="C349" s="40" t="s">
        <v>97</v>
      </c>
      <c r="D349" s="40" t="s">
        <v>583</v>
      </c>
      <c r="E349" s="134" t="s">
        <v>263</v>
      </c>
      <c r="F349" s="134"/>
      <c r="G349" s="39" t="s">
        <v>223</v>
      </c>
      <c r="H349" s="38">
        <v>0.17150000000000001</v>
      </c>
      <c r="I349" s="37">
        <v>25.11</v>
      </c>
      <c r="J349" s="37">
        <v>4.3</v>
      </c>
    </row>
    <row r="350" spans="1:10" ht="24" customHeight="1" x14ac:dyDescent="0.2">
      <c r="A350" s="40" t="s">
        <v>238</v>
      </c>
      <c r="B350" s="41" t="s">
        <v>467</v>
      </c>
      <c r="C350" s="40" t="s">
        <v>97</v>
      </c>
      <c r="D350" s="40" t="s">
        <v>466</v>
      </c>
      <c r="E350" s="134" t="s">
        <v>263</v>
      </c>
      <c r="F350" s="134"/>
      <c r="G350" s="39" t="s">
        <v>223</v>
      </c>
      <c r="H350" s="38">
        <v>0.17150000000000001</v>
      </c>
      <c r="I350" s="37">
        <v>28.62</v>
      </c>
      <c r="J350" s="37">
        <v>4.9000000000000004</v>
      </c>
    </row>
    <row r="351" spans="1:10" ht="51.95" customHeight="1" x14ac:dyDescent="0.2">
      <c r="A351" s="32" t="s">
        <v>222</v>
      </c>
      <c r="B351" s="33" t="s">
        <v>639</v>
      </c>
      <c r="C351" s="32" t="s">
        <v>97</v>
      </c>
      <c r="D351" s="32" t="s">
        <v>638</v>
      </c>
      <c r="E351" s="131" t="s">
        <v>219</v>
      </c>
      <c r="F351" s="131"/>
      <c r="G351" s="31" t="s">
        <v>86</v>
      </c>
      <c r="H351" s="30">
        <v>1.0149999999999999</v>
      </c>
      <c r="I351" s="29">
        <v>142.69</v>
      </c>
      <c r="J351" s="29">
        <v>144.83000000000001</v>
      </c>
    </row>
    <row r="352" spans="1:10" ht="26.1" customHeight="1" x14ac:dyDescent="0.2">
      <c r="A352" s="32" t="s">
        <v>222</v>
      </c>
      <c r="B352" s="33" t="s">
        <v>628</v>
      </c>
      <c r="C352" s="32" t="s">
        <v>97</v>
      </c>
      <c r="D352" s="32" t="s">
        <v>627</v>
      </c>
      <c r="E352" s="131" t="s">
        <v>219</v>
      </c>
      <c r="F352" s="131"/>
      <c r="G352" s="31" t="s">
        <v>41</v>
      </c>
      <c r="H352" s="30">
        <v>8.9999999999999993E-3</v>
      </c>
      <c r="I352" s="29">
        <v>4.5</v>
      </c>
      <c r="J352" s="29">
        <v>0.04</v>
      </c>
    </row>
    <row r="353" spans="1:10" ht="25.5" x14ac:dyDescent="0.2">
      <c r="A353" s="28"/>
      <c r="B353" s="28"/>
      <c r="C353" s="28"/>
      <c r="D353" s="28"/>
      <c r="E353" s="28" t="s">
        <v>217</v>
      </c>
      <c r="F353" s="27">
        <v>3.2920849871585336</v>
      </c>
      <c r="G353" s="28" t="s">
        <v>216</v>
      </c>
      <c r="H353" s="27">
        <v>3.76</v>
      </c>
      <c r="I353" s="28" t="s">
        <v>215</v>
      </c>
      <c r="J353" s="27">
        <v>7.05</v>
      </c>
    </row>
    <row r="354" spans="1:10" ht="15" thickBot="1" x14ac:dyDescent="0.25">
      <c r="A354" s="28"/>
      <c r="B354" s="28"/>
      <c r="C354" s="28"/>
      <c r="D354" s="28"/>
      <c r="E354" s="28" t="s">
        <v>214</v>
      </c>
      <c r="F354" s="27">
        <v>36.26</v>
      </c>
      <c r="G354" s="28"/>
      <c r="H354" s="132" t="s">
        <v>213</v>
      </c>
      <c r="I354" s="132"/>
      <c r="J354" s="27">
        <v>190.33</v>
      </c>
    </row>
    <row r="355" spans="1:10" ht="0.95" customHeight="1" thickTop="1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</row>
    <row r="356" spans="1:10" ht="18" customHeight="1" x14ac:dyDescent="0.2">
      <c r="A356" s="36" t="s">
        <v>99</v>
      </c>
      <c r="B356" s="23" t="s">
        <v>211</v>
      </c>
      <c r="C356" s="36" t="s">
        <v>210</v>
      </c>
      <c r="D356" s="36" t="s">
        <v>10</v>
      </c>
      <c r="E356" s="126" t="s">
        <v>228</v>
      </c>
      <c r="F356" s="126"/>
      <c r="G356" s="35" t="s">
        <v>209</v>
      </c>
      <c r="H356" s="23" t="s">
        <v>208</v>
      </c>
      <c r="I356" s="23" t="s">
        <v>207</v>
      </c>
      <c r="J356" s="23" t="s">
        <v>11</v>
      </c>
    </row>
    <row r="357" spans="1:10" ht="51.95" customHeight="1" x14ac:dyDescent="0.2">
      <c r="A357" s="18" t="s">
        <v>227</v>
      </c>
      <c r="B357" s="16" t="s">
        <v>98</v>
      </c>
      <c r="C357" s="18" t="s">
        <v>97</v>
      </c>
      <c r="D357" s="18" t="s">
        <v>96</v>
      </c>
      <c r="E357" s="133" t="s">
        <v>637</v>
      </c>
      <c r="F357" s="133"/>
      <c r="G357" s="17" t="s">
        <v>86</v>
      </c>
      <c r="H357" s="34">
        <v>1</v>
      </c>
      <c r="I357" s="15">
        <v>188.44</v>
      </c>
      <c r="J357" s="15">
        <v>188.44</v>
      </c>
    </row>
    <row r="358" spans="1:10" ht="26.1" customHeight="1" x14ac:dyDescent="0.2">
      <c r="A358" s="40" t="s">
        <v>238</v>
      </c>
      <c r="B358" s="41" t="s">
        <v>584</v>
      </c>
      <c r="C358" s="40" t="s">
        <v>97</v>
      </c>
      <c r="D358" s="40" t="s">
        <v>583</v>
      </c>
      <c r="E358" s="134" t="s">
        <v>263</v>
      </c>
      <c r="F358" s="134"/>
      <c r="G358" s="39" t="s">
        <v>223</v>
      </c>
      <c r="H358" s="38">
        <v>0.20250000000000001</v>
      </c>
      <c r="I358" s="37">
        <v>25.11</v>
      </c>
      <c r="J358" s="37">
        <v>5.08</v>
      </c>
    </row>
    <row r="359" spans="1:10" ht="24" customHeight="1" x14ac:dyDescent="0.2">
      <c r="A359" s="40" t="s">
        <v>238</v>
      </c>
      <c r="B359" s="41" t="s">
        <v>467</v>
      </c>
      <c r="C359" s="40" t="s">
        <v>97</v>
      </c>
      <c r="D359" s="40" t="s">
        <v>466</v>
      </c>
      <c r="E359" s="134" t="s">
        <v>263</v>
      </c>
      <c r="F359" s="134"/>
      <c r="G359" s="39" t="s">
        <v>223</v>
      </c>
      <c r="H359" s="38">
        <v>0.20250000000000001</v>
      </c>
      <c r="I359" s="37">
        <v>28.62</v>
      </c>
      <c r="J359" s="37">
        <v>5.79</v>
      </c>
    </row>
    <row r="360" spans="1:10" ht="51.95" customHeight="1" x14ac:dyDescent="0.2">
      <c r="A360" s="32" t="s">
        <v>222</v>
      </c>
      <c r="B360" s="33" t="s">
        <v>636</v>
      </c>
      <c r="C360" s="32" t="s">
        <v>97</v>
      </c>
      <c r="D360" s="32" t="s">
        <v>635</v>
      </c>
      <c r="E360" s="131" t="s">
        <v>219</v>
      </c>
      <c r="F360" s="131"/>
      <c r="G360" s="31" t="s">
        <v>86</v>
      </c>
      <c r="H360" s="30">
        <v>1.0149999999999999</v>
      </c>
      <c r="I360" s="29">
        <v>174.91</v>
      </c>
      <c r="J360" s="29">
        <v>177.53</v>
      </c>
    </row>
    <row r="361" spans="1:10" ht="26.1" customHeight="1" x14ac:dyDescent="0.2">
      <c r="A361" s="32" t="s">
        <v>222</v>
      </c>
      <c r="B361" s="33" t="s">
        <v>628</v>
      </c>
      <c r="C361" s="32" t="s">
        <v>97</v>
      </c>
      <c r="D361" s="32" t="s">
        <v>627</v>
      </c>
      <c r="E361" s="131" t="s">
        <v>219</v>
      </c>
      <c r="F361" s="131"/>
      <c r="G361" s="31" t="s">
        <v>41</v>
      </c>
      <c r="H361" s="30">
        <v>8.9999999999999993E-3</v>
      </c>
      <c r="I361" s="29">
        <v>4.5</v>
      </c>
      <c r="J361" s="29">
        <v>0.04</v>
      </c>
    </row>
    <row r="362" spans="1:10" ht="25.5" x14ac:dyDescent="0.2">
      <c r="A362" s="28"/>
      <c r="B362" s="28"/>
      <c r="C362" s="28"/>
      <c r="D362" s="28"/>
      <c r="E362" s="28" t="s">
        <v>217</v>
      </c>
      <c r="F362" s="27">
        <v>3.889796871351856</v>
      </c>
      <c r="G362" s="28" t="s">
        <v>216</v>
      </c>
      <c r="H362" s="27">
        <v>4.4400000000000004</v>
      </c>
      <c r="I362" s="28" t="s">
        <v>215</v>
      </c>
      <c r="J362" s="27">
        <v>8.33</v>
      </c>
    </row>
    <row r="363" spans="1:10" ht="15" thickBot="1" x14ac:dyDescent="0.25">
      <c r="A363" s="28"/>
      <c r="B363" s="28"/>
      <c r="C363" s="28"/>
      <c r="D363" s="28"/>
      <c r="E363" s="28" t="s">
        <v>214</v>
      </c>
      <c r="F363" s="27">
        <v>44.35</v>
      </c>
      <c r="G363" s="28"/>
      <c r="H363" s="132" t="s">
        <v>213</v>
      </c>
      <c r="I363" s="132"/>
      <c r="J363" s="27">
        <v>232.79</v>
      </c>
    </row>
    <row r="364" spans="1:10" ht="0.95" customHeight="1" thickTop="1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</row>
    <row r="365" spans="1:10" ht="18" customHeight="1" x14ac:dyDescent="0.2">
      <c r="A365" s="36" t="s">
        <v>95</v>
      </c>
      <c r="B365" s="23" t="s">
        <v>211</v>
      </c>
      <c r="C365" s="36" t="s">
        <v>210</v>
      </c>
      <c r="D365" s="36" t="s">
        <v>10</v>
      </c>
      <c r="E365" s="126" t="s">
        <v>228</v>
      </c>
      <c r="F365" s="126"/>
      <c r="G365" s="35" t="s">
        <v>209</v>
      </c>
      <c r="H365" s="23" t="s">
        <v>208</v>
      </c>
      <c r="I365" s="23" t="s">
        <v>207</v>
      </c>
      <c r="J365" s="23" t="s">
        <v>11</v>
      </c>
    </row>
    <row r="366" spans="1:10" ht="51.95" customHeight="1" x14ac:dyDescent="0.2">
      <c r="A366" s="18" t="s">
        <v>227</v>
      </c>
      <c r="B366" s="16" t="s">
        <v>94</v>
      </c>
      <c r="C366" s="18" t="s">
        <v>43</v>
      </c>
      <c r="D366" s="18" t="s">
        <v>93</v>
      </c>
      <c r="E366" s="133" t="s">
        <v>263</v>
      </c>
      <c r="F366" s="133"/>
      <c r="G366" s="17" t="s">
        <v>86</v>
      </c>
      <c r="H366" s="34">
        <v>1</v>
      </c>
      <c r="I366" s="15">
        <v>14.6</v>
      </c>
      <c r="J366" s="15">
        <v>14.6</v>
      </c>
    </row>
    <row r="367" spans="1:10" ht="26.1" customHeight="1" x14ac:dyDescent="0.2">
      <c r="A367" s="40" t="s">
        <v>238</v>
      </c>
      <c r="B367" s="41" t="s">
        <v>584</v>
      </c>
      <c r="C367" s="40" t="s">
        <v>97</v>
      </c>
      <c r="D367" s="40" t="s">
        <v>583</v>
      </c>
      <c r="E367" s="134" t="s">
        <v>263</v>
      </c>
      <c r="F367" s="134"/>
      <c r="G367" s="39" t="s">
        <v>223</v>
      </c>
      <c r="H367" s="38">
        <v>0.1</v>
      </c>
      <c r="I367" s="37">
        <v>25.11</v>
      </c>
      <c r="J367" s="37">
        <v>2.5099999999999998</v>
      </c>
    </row>
    <row r="368" spans="1:10" ht="24" customHeight="1" x14ac:dyDescent="0.2">
      <c r="A368" s="40" t="s">
        <v>238</v>
      </c>
      <c r="B368" s="41" t="s">
        <v>467</v>
      </c>
      <c r="C368" s="40" t="s">
        <v>97</v>
      </c>
      <c r="D368" s="40" t="s">
        <v>466</v>
      </c>
      <c r="E368" s="134" t="s">
        <v>263</v>
      </c>
      <c r="F368" s="134"/>
      <c r="G368" s="39" t="s">
        <v>223</v>
      </c>
      <c r="H368" s="38">
        <v>0.1</v>
      </c>
      <c r="I368" s="37">
        <v>28.62</v>
      </c>
      <c r="J368" s="37">
        <v>2.86</v>
      </c>
    </row>
    <row r="369" spans="1:10" ht="39" customHeight="1" x14ac:dyDescent="0.2">
      <c r="A369" s="32" t="s">
        <v>222</v>
      </c>
      <c r="B369" s="33" t="s">
        <v>634</v>
      </c>
      <c r="C369" s="32" t="s">
        <v>97</v>
      </c>
      <c r="D369" s="32" t="s">
        <v>633</v>
      </c>
      <c r="E369" s="131" t="s">
        <v>219</v>
      </c>
      <c r="F369" s="131"/>
      <c r="G369" s="31" t="s">
        <v>86</v>
      </c>
      <c r="H369" s="30">
        <v>1.01</v>
      </c>
      <c r="I369" s="29">
        <v>9.1</v>
      </c>
      <c r="J369" s="29">
        <v>9.19</v>
      </c>
    </row>
    <row r="370" spans="1:10" ht="26.1" customHeight="1" x14ac:dyDescent="0.2">
      <c r="A370" s="32" t="s">
        <v>222</v>
      </c>
      <c r="B370" s="33" t="s">
        <v>628</v>
      </c>
      <c r="C370" s="32" t="s">
        <v>97</v>
      </c>
      <c r="D370" s="32" t="s">
        <v>627</v>
      </c>
      <c r="E370" s="131" t="s">
        <v>219</v>
      </c>
      <c r="F370" s="131"/>
      <c r="G370" s="31" t="s">
        <v>41</v>
      </c>
      <c r="H370" s="30">
        <v>0.01</v>
      </c>
      <c r="I370" s="29">
        <v>4.5</v>
      </c>
      <c r="J370" s="29">
        <v>0.04</v>
      </c>
    </row>
    <row r="371" spans="1:10" ht="25.5" x14ac:dyDescent="0.2">
      <c r="A371" s="28"/>
      <c r="B371" s="28"/>
      <c r="C371" s="28"/>
      <c r="D371" s="28"/>
      <c r="E371" s="28" t="s">
        <v>217</v>
      </c>
      <c r="F371" s="27">
        <v>1.9192155031519962</v>
      </c>
      <c r="G371" s="28" t="s">
        <v>216</v>
      </c>
      <c r="H371" s="27">
        <v>2.19</v>
      </c>
      <c r="I371" s="28" t="s">
        <v>215</v>
      </c>
      <c r="J371" s="27">
        <v>4.1100000000000003</v>
      </c>
    </row>
    <row r="372" spans="1:10" ht="15" thickBot="1" x14ac:dyDescent="0.25">
      <c r="A372" s="28"/>
      <c r="B372" s="28"/>
      <c r="C372" s="28"/>
      <c r="D372" s="28"/>
      <c r="E372" s="28" t="s">
        <v>214</v>
      </c>
      <c r="F372" s="27">
        <v>3.43</v>
      </c>
      <c r="G372" s="28"/>
      <c r="H372" s="132" t="s">
        <v>213</v>
      </c>
      <c r="I372" s="132"/>
      <c r="J372" s="27">
        <v>18.03</v>
      </c>
    </row>
    <row r="373" spans="1:10" ht="0.95" customHeight="1" thickTop="1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</row>
    <row r="374" spans="1:10" ht="18" customHeight="1" x14ac:dyDescent="0.2">
      <c r="A374" s="36" t="s">
        <v>92</v>
      </c>
      <c r="B374" s="23" t="s">
        <v>211</v>
      </c>
      <c r="C374" s="36" t="s">
        <v>210</v>
      </c>
      <c r="D374" s="36" t="s">
        <v>10</v>
      </c>
      <c r="E374" s="126" t="s">
        <v>228</v>
      </c>
      <c r="F374" s="126"/>
      <c r="G374" s="35" t="s">
        <v>209</v>
      </c>
      <c r="H374" s="23" t="s">
        <v>208</v>
      </c>
      <c r="I374" s="23" t="s">
        <v>207</v>
      </c>
      <c r="J374" s="23" t="s">
        <v>11</v>
      </c>
    </row>
    <row r="375" spans="1:10" ht="51.95" customHeight="1" x14ac:dyDescent="0.2">
      <c r="A375" s="18" t="s">
        <v>227</v>
      </c>
      <c r="B375" s="16" t="s">
        <v>91</v>
      </c>
      <c r="C375" s="18" t="s">
        <v>43</v>
      </c>
      <c r="D375" s="18" t="s">
        <v>90</v>
      </c>
      <c r="E375" s="133" t="s">
        <v>263</v>
      </c>
      <c r="F375" s="133"/>
      <c r="G375" s="17" t="s">
        <v>86</v>
      </c>
      <c r="H375" s="34">
        <v>1</v>
      </c>
      <c r="I375" s="15">
        <v>19.399999999999999</v>
      </c>
      <c r="J375" s="15">
        <v>19.399999999999999</v>
      </c>
    </row>
    <row r="376" spans="1:10" ht="26.1" customHeight="1" x14ac:dyDescent="0.2">
      <c r="A376" s="40" t="s">
        <v>238</v>
      </c>
      <c r="B376" s="41" t="s">
        <v>584</v>
      </c>
      <c r="C376" s="40" t="s">
        <v>97</v>
      </c>
      <c r="D376" s="40" t="s">
        <v>583</v>
      </c>
      <c r="E376" s="134" t="s">
        <v>263</v>
      </c>
      <c r="F376" s="134"/>
      <c r="G376" s="39" t="s">
        <v>223</v>
      </c>
      <c r="H376" s="38">
        <v>0.1</v>
      </c>
      <c r="I376" s="37">
        <v>25.11</v>
      </c>
      <c r="J376" s="37">
        <v>2.5099999999999998</v>
      </c>
    </row>
    <row r="377" spans="1:10" ht="24" customHeight="1" x14ac:dyDescent="0.2">
      <c r="A377" s="40" t="s">
        <v>238</v>
      </c>
      <c r="B377" s="41" t="s">
        <v>467</v>
      </c>
      <c r="C377" s="40" t="s">
        <v>97</v>
      </c>
      <c r="D377" s="40" t="s">
        <v>466</v>
      </c>
      <c r="E377" s="134" t="s">
        <v>263</v>
      </c>
      <c r="F377" s="134"/>
      <c r="G377" s="39" t="s">
        <v>223</v>
      </c>
      <c r="H377" s="38">
        <v>0.1</v>
      </c>
      <c r="I377" s="37">
        <v>28.62</v>
      </c>
      <c r="J377" s="37">
        <v>2.86</v>
      </c>
    </row>
    <row r="378" spans="1:10" ht="39" customHeight="1" x14ac:dyDescent="0.2">
      <c r="A378" s="32" t="s">
        <v>222</v>
      </c>
      <c r="B378" s="33" t="s">
        <v>632</v>
      </c>
      <c r="C378" s="32" t="s">
        <v>97</v>
      </c>
      <c r="D378" s="32" t="s">
        <v>631</v>
      </c>
      <c r="E378" s="131" t="s">
        <v>219</v>
      </c>
      <c r="F378" s="131"/>
      <c r="G378" s="31" t="s">
        <v>86</v>
      </c>
      <c r="H378" s="30">
        <v>1.01</v>
      </c>
      <c r="I378" s="29">
        <v>13.86</v>
      </c>
      <c r="J378" s="29">
        <v>13.99</v>
      </c>
    </row>
    <row r="379" spans="1:10" ht="26.1" customHeight="1" x14ac:dyDescent="0.2">
      <c r="A379" s="32" t="s">
        <v>222</v>
      </c>
      <c r="B379" s="33" t="s">
        <v>628</v>
      </c>
      <c r="C379" s="32" t="s">
        <v>97</v>
      </c>
      <c r="D379" s="32" t="s">
        <v>627</v>
      </c>
      <c r="E379" s="131" t="s">
        <v>219</v>
      </c>
      <c r="F379" s="131"/>
      <c r="G379" s="31" t="s">
        <v>41</v>
      </c>
      <c r="H379" s="30">
        <v>0.01</v>
      </c>
      <c r="I379" s="29">
        <v>4.5</v>
      </c>
      <c r="J379" s="29">
        <v>0.04</v>
      </c>
    </row>
    <row r="380" spans="1:10" ht="25.5" x14ac:dyDescent="0.2">
      <c r="A380" s="28"/>
      <c r="B380" s="28"/>
      <c r="C380" s="28"/>
      <c r="D380" s="28"/>
      <c r="E380" s="28" t="s">
        <v>217</v>
      </c>
      <c r="F380" s="27">
        <v>1.9192155031519962</v>
      </c>
      <c r="G380" s="28" t="s">
        <v>216</v>
      </c>
      <c r="H380" s="27">
        <v>2.19</v>
      </c>
      <c r="I380" s="28" t="s">
        <v>215</v>
      </c>
      <c r="J380" s="27">
        <v>4.1100000000000003</v>
      </c>
    </row>
    <row r="381" spans="1:10" ht="15" thickBot="1" x14ac:dyDescent="0.25">
      <c r="A381" s="28"/>
      <c r="B381" s="28"/>
      <c r="C381" s="28"/>
      <c r="D381" s="28"/>
      <c r="E381" s="28" t="s">
        <v>214</v>
      </c>
      <c r="F381" s="27">
        <v>4.5599999999999996</v>
      </c>
      <c r="G381" s="28"/>
      <c r="H381" s="132" t="s">
        <v>213</v>
      </c>
      <c r="I381" s="132"/>
      <c r="J381" s="27">
        <v>23.96</v>
      </c>
    </row>
    <row r="382" spans="1:10" ht="0.95" customHeight="1" thickTop="1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</row>
    <row r="383" spans="1:10" ht="18" customHeight="1" x14ac:dyDescent="0.2">
      <c r="A383" s="36" t="s">
        <v>89</v>
      </c>
      <c r="B383" s="23" t="s">
        <v>211</v>
      </c>
      <c r="C383" s="36" t="s">
        <v>210</v>
      </c>
      <c r="D383" s="36" t="s">
        <v>10</v>
      </c>
      <c r="E383" s="126" t="s">
        <v>228</v>
      </c>
      <c r="F383" s="126"/>
      <c r="G383" s="35" t="s">
        <v>209</v>
      </c>
      <c r="H383" s="23" t="s">
        <v>208</v>
      </c>
      <c r="I383" s="23" t="s">
        <v>207</v>
      </c>
      <c r="J383" s="23" t="s">
        <v>11</v>
      </c>
    </row>
    <row r="384" spans="1:10" ht="39" customHeight="1" x14ac:dyDescent="0.2">
      <c r="A384" s="18" t="s">
        <v>227</v>
      </c>
      <c r="B384" s="16" t="s">
        <v>88</v>
      </c>
      <c r="C384" s="18" t="s">
        <v>43</v>
      </c>
      <c r="D384" s="18" t="s">
        <v>87</v>
      </c>
      <c r="E384" s="133" t="s">
        <v>263</v>
      </c>
      <c r="F384" s="133"/>
      <c r="G384" s="17" t="s">
        <v>86</v>
      </c>
      <c r="H384" s="34">
        <v>1</v>
      </c>
      <c r="I384" s="15">
        <v>31.96</v>
      </c>
      <c r="J384" s="15">
        <v>31.96</v>
      </c>
    </row>
    <row r="385" spans="1:10" ht="26.1" customHeight="1" x14ac:dyDescent="0.2">
      <c r="A385" s="40" t="s">
        <v>238</v>
      </c>
      <c r="B385" s="41" t="s">
        <v>584</v>
      </c>
      <c r="C385" s="40" t="s">
        <v>97</v>
      </c>
      <c r="D385" s="40" t="s">
        <v>583</v>
      </c>
      <c r="E385" s="134" t="s">
        <v>263</v>
      </c>
      <c r="F385" s="134"/>
      <c r="G385" s="39" t="s">
        <v>223</v>
      </c>
      <c r="H385" s="38">
        <v>0.1</v>
      </c>
      <c r="I385" s="37">
        <v>25.11</v>
      </c>
      <c r="J385" s="37">
        <v>2.5099999999999998</v>
      </c>
    </row>
    <row r="386" spans="1:10" ht="24" customHeight="1" x14ac:dyDescent="0.2">
      <c r="A386" s="40" t="s">
        <v>238</v>
      </c>
      <c r="B386" s="41" t="s">
        <v>467</v>
      </c>
      <c r="C386" s="40" t="s">
        <v>97</v>
      </c>
      <c r="D386" s="40" t="s">
        <v>466</v>
      </c>
      <c r="E386" s="134" t="s">
        <v>263</v>
      </c>
      <c r="F386" s="134"/>
      <c r="G386" s="39" t="s">
        <v>223</v>
      </c>
      <c r="H386" s="38">
        <v>0.1</v>
      </c>
      <c r="I386" s="37">
        <v>28.62</v>
      </c>
      <c r="J386" s="37">
        <v>2.86</v>
      </c>
    </row>
    <row r="387" spans="1:10" ht="39" customHeight="1" x14ac:dyDescent="0.2">
      <c r="A387" s="32" t="s">
        <v>222</v>
      </c>
      <c r="B387" s="33" t="s">
        <v>630</v>
      </c>
      <c r="C387" s="32" t="s">
        <v>97</v>
      </c>
      <c r="D387" s="32" t="s">
        <v>629</v>
      </c>
      <c r="E387" s="131" t="s">
        <v>219</v>
      </c>
      <c r="F387" s="131"/>
      <c r="G387" s="31" t="s">
        <v>86</v>
      </c>
      <c r="H387" s="30">
        <v>1.3466670000000001</v>
      </c>
      <c r="I387" s="29">
        <v>19.72</v>
      </c>
      <c r="J387" s="29">
        <v>26.55</v>
      </c>
    </row>
    <row r="388" spans="1:10" ht="26.1" customHeight="1" x14ac:dyDescent="0.2">
      <c r="A388" s="32" t="s">
        <v>222</v>
      </c>
      <c r="B388" s="33" t="s">
        <v>628</v>
      </c>
      <c r="C388" s="32" t="s">
        <v>97</v>
      </c>
      <c r="D388" s="32" t="s">
        <v>627</v>
      </c>
      <c r="E388" s="131" t="s">
        <v>219</v>
      </c>
      <c r="F388" s="131"/>
      <c r="G388" s="31" t="s">
        <v>41</v>
      </c>
      <c r="H388" s="30">
        <v>0.01</v>
      </c>
      <c r="I388" s="29">
        <v>4.5</v>
      </c>
      <c r="J388" s="29">
        <v>0.04</v>
      </c>
    </row>
    <row r="389" spans="1:10" ht="25.5" x14ac:dyDescent="0.2">
      <c r="A389" s="28"/>
      <c r="B389" s="28"/>
      <c r="C389" s="28"/>
      <c r="D389" s="28"/>
      <c r="E389" s="28" t="s">
        <v>217</v>
      </c>
      <c r="F389" s="27">
        <v>1.9192155031519962</v>
      </c>
      <c r="G389" s="28" t="s">
        <v>216</v>
      </c>
      <c r="H389" s="27">
        <v>2.19</v>
      </c>
      <c r="I389" s="28" t="s">
        <v>215</v>
      </c>
      <c r="J389" s="27">
        <v>4.1100000000000003</v>
      </c>
    </row>
    <row r="390" spans="1:10" ht="15" thickBot="1" x14ac:dyDescent="0.25">
      <c r="A390" s="28"/>
      <c r="B390" s="28"/>
      <c r="C390" s="28"/>
      <c r="D390" s="28"/>
      <c r="E390" s="28" t="s">
        <v>214</v>
      </c>
      <c r="F390" s="27">
        <v>7.52</v>
      </c>
      <c r="G390" s="28"/>
      <c r="H390" s="132" t="s">
        <v>213</v>
      </c>
      <c r="I390" s="132"/>
      <c r="J390" s="27">
        <v>39.479999999999997</v>
      </c>
    </row>
    <row r="391" spans="1:10" ht="0.95" customHeight="1" thickTop="1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</row>
    <row r="392" spans="1:10" ht="18" customHeight="1" x14ac:dyDescent="0.2">
      <c r="A392" s="36" t="s">
        <v>85</v>
      </c>
      <c r="B392" s="23" t="s">
        <v>211</v>
      </c>
      <c r="C392" s="36" t="s">
        <v>210</v>
      </c>
      <c r="D392" s="36" t="s">
        <v>10</v>
      </c>
      <c r="E392" s="126" t="s">
        <v>228</v>
      </c>
      <c r="F392" s="126"/>
      <c r="G392" s="35" t="s">
        <v>209</v>
      </c>
      <c r="H392" s="23" t="s">
        <v>208</v>
      </c>
      <c r="I392" s="23" t="s">
        <v>207</v>
      </c>
      <c r="J392" s="23" t="s">
        <v>11</v>
      </c>
    </row>
    <row r="393" spans="1:10" ht="24" customHeight="1" x14ac:dyDescent="0.2">
      <c r="A393" s="18" t="s">
        <v>227</v>
      </c>
      <c r="B393" s="16" t="s">
        <v>84</v>
      </c>
      <c r="C393" s="18" t="s">
        <v>43</v>
      </c>
      <c r="D393" s="18" t="s">
        <v>83</v>
      </c>
      <c r="E393" s="133" t="s">
        <v>263</v>
      </c>
      <c r="F393" s="133"/>
      <c r="G393" s="17" t="s">
        <v>41</v>
      </c>
      <c r="H393" s="34">
        <v>1</v>
      </c>
      <c r="I393" s="15">
        <v>9.58</v>
      </c>
      <c r="J393" s="15">
        <v>9.58</v>
      </c>
    </row>
    <row r="394" spans="1:10" ht="26.1" customHeight="1" x14ac:dyDescent="0.2">
      <c r="A394" s="40" t="s">
        <v>238</v>
      </c>
      <c r="B394" s="41" t="s">
        <v>584</v>
      </c>
      <c r="C394" s="40" t="s">
        <v>97</v>
      </c>
      <c r="D394" s="40" t="s">
        <v>583</v>
      </c>
      <c r="E394" s="134" t="s">
        <v>263</v>
      </c>
      <c r="F394" s="134"/>
      <c r="G394" s="39" t="s">
        <v>223</v>
      </c>
      <c r="H394" s="38">
        <v>0.1</v>
      </c>
      <c r="I394" s="37">
        <v>25.11</v>
      </c>
      <c r="J394" s="37">
        <v>2.5099999999999998</v>
      </c>
    </row>
    <row r="395" spans="1:10" ht="24" customHeight="1" x14ac:dyDescent="0.2">
      <c r="A395" s="40" t="s">
        <v>238</v>
      </c>
      <c r="B395" s="41" t="s">
        <v>467</v>
      </c>
      <c r="C395" s="40" t="s">
        <v>97</v>
      </c>
      <c r="D395" s="40" t="s">
        <v>466</v>
      </c>
      <c r="E395" s="134" t="s">
        <v>263</v>
      </c>
      <c r="F395" s="134"/>
      <c r="G395" s="39" t="s">
        <v>223</v>
      </c>
      <c r="H395" s="38">
        <v>0.1</v>
      </c>
      <c r="I395" s="37">
        <v>28.62</v>
      </c>
      <c r="J395" s="37">
        <v>2.86</v>
      </c>
    </row>
    <row r="396" spans="1:10" ht="24" customHeight="1" x14ac:dyDescent="0.2">
      <c r="A396" s="32" t="s">
        <v>222</v>
      </c>
      <c r="B396" s="33" t="s">
        <v>626</v>
      </c>
      <c r="C396" s="32" t="s">
        <v>43</v>
      </c>
      <c r="D396" s="32" t="s">
        <v>83</v>
      </c>
      <c r="E396" s="131" t="s">
        <v>219</v>
      </c>
      <c r="F396" s="131"/>
      <c r="G396" s="31" t="s">
        <v>41</v>
      </c>
      <c r="H396" s="30">
        <v>1</v>
      </c>
      <c r="I396" s="29">
        <v>4.21</v>
      </c>
      <c r="J396" s="29">
        <v>4.21</v>
      </c>
    </row>
    <row r="397" spans="1:10" ht="25.5" x14ac:dyDescent="0.2">
      <c r="A397" s="28"/>
      <c r="B397" s="28"/>
      <c r="C397" s="28"/>
      <c r="D397" s="28"/>
      <c r="E397" s="28" t="s">
        <v>217</v>
      </c>
      <c r="F397" s="27">
        <v>1.9192155031519962</v>
      </c>
      <c r="G397" s="28" t="s">
        <v>216</v>
      </c>
      <c r="H397" s="27">
        <v>2.19</v>
      </c>
      <c r="I397" s="28" t="s">
        <v>215</v>
      </c>
      <c r="J397" s="27">
        <v>4.1100000000000003</v>
      </c>
    </row>
    <row r="398" spans="1:10" ht="15" thickBot="1" x14ac:dyDescent="0.25">
      <c r="A398" s="28"/>
      <c r="B398" s="28"/>
      <c r="C398" s="28"/>
      <c r="D398" s="28"/>
      <c r="E398" s="28" t="s">
        <v>214</v>
      </c>
      <c r="F398" s="27">
        <v>2.25</v>
      </c>
      <c r="G398" s="28"/>
      <c r="H398" s="132" t="s">
        <v>213</v>
      </c>
      <c r="I398" s="132"/>
      <c r="J398" s="27">
        <v>11.83</v>
      </c>
    </row>
    <row r="399" spans="1:10" ht="0.95" customHeight="1" thickTop="1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</row>
    <row r="400" spans="1:10" ht="18" customHeight="1" x14ac:dyDescent="0.2">
      <c r="A400" s="36" t="s">
        <v>82</v>
      </c>
      <c r="B400" s="23" t="s">
        <v>211</v>
      </c>
      <c r="C400" s="36" t="s">
        <v>210</v>
      </c>
      <c r="D400" s="36" t="s">
        <v>10</v>
      </c>
      <c r="E400" s="126" t="s">
        <v>228</v>
      </c>
      <c r="F400" s="126"/>
      <c r="G400" s="35" t="s">
        <v>209</v>
      </c>
      <c r="H400" s="23" t="s">
        <v>208</v>
      </c>
      <c r="I400" s="23" t="s">
        <v>207</v>
      </c>
      <c r="J400" s="23" t="s">
        <v>11</v>
      </c>
    </row>
    <row r="401" spans="1:10" ht="26.1" customHeight="1" x14ac:dyDescent="0.2">
      <c r="A401" s="18" t="s">
        <v>227</v>
      </c>
      <c r="B401" s="16" t="s">
        <v>81</v>
      </c>
      <c r="C401" s="18" t="s">
        <v>43</v>
      </c>
      <c r="D401" s="18" t="s">
        <v>80</v>
      </c>
      <c r="E401" s="133" t="s">
        <v>263</v>
      </c>
      <c r="F401" s="133"/>
      <c r="G401" s="17" t="s">
        <v>41</v>
      </c>
      <c r="H401" s="34">
        <v>1</v>
      </c>
      <c r="I401" s="15">
        <v>2.12</v>
      </c>
      <c r="J401" s="15">
        <v>2.12</v>
      </c>
    </row>
    <row r="402" spans="1:10" ht="26.1" customHeight="1" x14ac:dyDescent="0.2">
      <c r="A402" s="40" t="s">
        <v>238</v>
      </c>
      <c r="B402" s="41" t="s">
        <v>584</v>
      </c>
      <c r="C402" s="40" t="s">
        <v>97</v>
      </c>
      <c r="D402" s="40" t="s">
        <v>583</v>
      </c>
      <c r="E402" s="134" t="s">
        <v>263</v>
      </c>
      <c r="F402" s="134"/>
      <c r="G402" s="39" t="s">
        <v>223</v>
      </c>
      <c r="H402" s="38">
        <v>0.02</v>
      </c>
      <c r="I402" s="37">
        <v>25.11</v>
      </c>
      <c r="J402" s="37">
        <v>0.5</v>
      </c>
    </row>
    <row r="403" spans="1:10" ht="24" customHeight="1" x14ac:dyDescent="0.2">
      <c r="A403" s="40" t="s">
        <v>238</v>
      </c>
      <c r="B403" s="41" t="s">
        <v>467</v>
      </c>
      <c r="C403" s="40" t="s">
        <v>97</v>
      </c>
      <c r="D403" s="40" t="s">
        <v>466</v>
      </c>
      <c r="E403" s="134" t="s">
        <v>263</v>
      </c>
      <c r="F403" s="134"/>
      <c r="G403" s="39" t="s">
        <v>223</v>
      </c>
      <c r="H403" s="38">
        <v>0.02</v>
      </c>
      <c r="I403" s="37">
        <v>28.62</v>
      </c>
      <c r="J403" s="37">
        <v>0.56999999999999995</v>
      </c>
    </row>
    <row r="404" spans="1:10" ht="39" customHeight="1" x14ac:dyDescent="0.2">
      <c r="A404" s="32" t="s">
        <v>222</v>
      </c>
      <c r="B404" s="33" t="s">
        <v>625</v>
      </c>
      <c r="C404" s="32" t="s">
        <v>97</v>
      </c>
      <c r="D404" s="32" t="s">
        <v>624</v>
      </c>
      <c r="E404" s="131" t="s">
        <v>219</v>
      </c>
      <c r="F404" s="131"/>
      <c r="G404" s="31" t="s">
        <v>41</v>
      </c>
      <c r="H404" s="30">
        <v>1</v>
      </c>
      <c r="I404" s="29">
        <v>1.05</v>
      </c>
      <c r="J404" s="29">
        <v>1.05</v>
      </c>
    </row>
    <row r="405" spans="1:10" ht="25.5" x14ac:dyDescent="0.2">
      <c r="A405" s="28"/>
      <c r="B405" s="28"/>
      <c r="C405" s="28"/>
      <c r="D405" s="28"/>
      <c r="E405" s="28" t="s">
        <v>217</v>
      </c>
      <c r="F405" s="27">
        <v>0.37823955171608686</v>
      </c>
      <c r="G405" s="28" t="s">
        <v>216</v>
      </c>
      <c r="H405" s="27">
        <v>0.43</v>
      </c>
      <c r="I405" s="28" t="s">
        <v>215</v>
      </c>
      <c r="J405" s="27">
        <v>0.81</v>
      </c>
    </row>
    <row r="406" spans="1:10" ht="15" thickBot="1" x14ac:dyDescent="0.25">
      <c r="A406" s="28"/>
      <c r="B406" s="28"/>
      <c r="C406" s="28"/>
      <c r="D406" s="28"/>
      <c r="E406" s="28" t="s">
        <v>214</v>
      </c>
      <c r="F406" s="27">
        <v>0.49</v>
      </c>
      <c r="G406" s="28"/>
      <c r="H406" s="132" t="s">
        <v>213</v>
      </c>
      <c r="I406" s="132"/>
      <c r="J406" s="27">
        <v>2.61</v>
      </c>
    </row>
    <row r="407" spans="1:10" ht="0.95" customHeight="1" thickTop="1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</row>
    <row r="408" spans="1:10" ht="18" customHeight="1" x14ac:dyDescent="0.2">
      <c r="A408" s="36" t="s">
        <v>79</v>
      </c>
      <c r="B408" s="23" t="s">
        <v>211</v>
      </c>
      <c r="C408" s="36" t="s">
        <v>210</v>
      </c>
      <c r="D408" s="36" t="s">
        <v>10</v>
      </c>
      <c r="E408" s="126" t="s">
        <v>228</v>
      </c>
      <c r="F408" s="126"/>
      <c r="G408" s="35" t="s">
        <v>209</v>
      </c>
      <c r="H408" s="23" t="s">
        <v>208</v>
      </c>
      <c r="I408" s="23" t="s">
        <v>207</v>
      </c>
      <c r="J408" s="23" t="s">
        <v>11</v>
      </c>
    </row>
    <row r="409" spans="1:10" ht="26.1" customHeight="1" x14ac:dyDescent="0.2">
      <c r="A409" s="18" t="s">
        <v>227</v>
      </c>
      <c r="B409" s="16" t="s">
        <v>78</v>
      </c>
      <c r="C409" s="18" t="s">
        <v>43</v>
      </c>
      <c r="D409" s="18" t="s">
        <v>77</v>
      </c>
      <c r="E409" s="133" t="s">
        <v>263</v>
      </c>
      <c r="F409" s="133"/>
      <c r="G409" s="17" t="s">
        <v>41</v>
      </c>
      <c r="H409" s="34">
        <v>1</v>
      </c>
      <c r="I409" s="15">
        <v>2.4300000000000002</v>
      </c>
      <c r="J409" s="15">
        <v>2.4300000000000002</v>
      </c>
    </row>
    <row r="410" spans="1:10" ht="26.1" customHeight="1" x14ac:dyDescent="0.2">
      <c r="A410" s="40" t="s">
        <v>238</v>
      </c>
      <c r="B410" s="41" t="s">
        <v>584</v>
      </c>
      <c r="C410" s="40" t="s">
        <v>97</v>
      </c>
      <c r="D410" s="40" t="s">
        <v>583</v>
      </c>
      <c r="E410" s="134" t="s">
        <v>263</v>
      </c>
      <c r="F410" s="134"/>
      <c r="G410" s="39" t="s">
        <v>223</v>
      </c>
      <c r="H410" s="38">
        <v>0.02</v>
      </c>
      <c r="I410" s="37">
        <v>25.11</v>
      </c>
      <c r="J410" s="37">
        <v>0.5</v>
      </c>
    </row>
    <row r="411" spans="1:10" ht="24" customHeight="1" x14ac:dyDescent="0.2">
      <c r="A411" s="40" t="s">
        <v>238</v>
      </c>
      <c r="B411" s="41" t="s">
        <v>467</v>
      </c>
      <c r="C411" s="40" t="s">
        <v>97</v>
      </c>
      <c r="D411" s="40" t="s">
        <v>466</v>
      </c>
      <c r="E411" s="134" t="s">
        <v>263</v>
      </c>
      <c r="F411" s="134"/>
      <c r="G411" s="39" t="s">
        <v>223</v>
      </c>
      <c r="H411" s="38">
        <v>0.02</v>
      </c>
      <c r="I411" s="37">
        <v>28.62</v>
      </c>
      <c r="J411" s="37">
        <v>0.56999999999999995</v>
      </c>
    </row>
    <row r="412" spans="1:10" ht="39" customHeight="1" x14ac:dyDescent="0.2">
      <c r="A412" s="32" t="s">
        <v>222</v>
      </c>
      <c r="B412" s="33" t="s">
        <v>623</v>
      </c>
      <c r="C412" s="32" t="s">
        <v>97</v>
      </c>
      <c r="D412" s="32" t="s">
        <v>622</v>
      </c>
      <c r="E412" s="131" t="s">
        <v>219</v>
      </c>
      <c r="F412" s="131"/>
      <c r="G412" s="31" t="s">
        <v>41</v>
      </c>
      <c r="H412" s="30">
        <v>1</v>
      </c>
      <c r="I412" s="29">
        <v>1.36</v>
      </c>
      <c r="J412" s="29">
        <v>1.36</v>
      </c>
    </row>
    <row r="413" spans="1:10" ht="25.5" x14ac:dyDescent="0.2">
      <c r="A413" s="28"/>
      <c r="B413" s="28"/>
      <c r="C413" s="28"/>
      <c r="D413" s="28"/>
      <c r="E413" s="28" t="s">
        <v>217</v>
      </c>
      <c r="F413" s="27">
        <v>0.37823955171608686</v>
      </c>
      <c r="G413" s="28" t="s">
        <v>216</v>
      </c>
      <c r="H413" s="27">
        <v>0.43</v>
      </c>
      <c r="I413" s="28" t="s">
        <v>215</v>
      </c>
      <c r="J413" s="27">
        <v>0.81</v>
      </c>
    </row>
    <row r="414" spans="1:10" ht="15" thickBot="1" x14ac:dyDescent="0.25">
      <c r="A414" s="28"/>
      <c r="B414" s="28"/>
      <c r="C414" s="28"/>
      <c r="D414" s="28"/>
      <c r="E414" s="28" t="s">
        <v>214</v>
      </c>
      <c r="F414" s="27">
        <v>0.56999999999999995</v>
      </c>
      <c r="G414" s="28"/>
      <c r="H414" s="132" t="s">
        <v>213</v>
      </c>
      <c r="I414" s="132"/>
      <c r="J414" s="27">
        <v>3</v>
      </c>
    </row>
    <row r="415" spans="1:10" ht="0.95" customHeight="1" thickTop="1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</row>
    <row r="416" spans="1:10" ht="18" customHeight="1" x14ac:dyDescent="0.2">
      <c r="A416" s="36" t="s">
        <v>76</v>
      </c>
      <c r="B416" s="23" t="s">
        <v>211</v>
      </c>
      <c r="C416" s="36" t="s">
        <v>210</v>
      </c>
      <c r="D416" s="36" t="s">
        <v>10</v>
      </c>
      <c r="E416" s="126" t="s">
        <v>228</v>
      </c>
      <c r="F416" s="126"/>
      <c r="G416" s="35" t="s">
        <v>209</v>
      </c>
      <c r="H416" s="23" t="s">
        <v>208</v>
      </c>
      <c r="I416" s="23" t="s">
        <v>207</v>
      </c>
      <c r="J416" s="23" t="s">
        <v>11</v>
      </c>
    </row>
    <row r="417" spans="1:10" ht="26.1" customHeight="1" x14ac:dyDescent="0.2">
      <c r="A417" s="18" t="s">
        <v>227</v>
      </c>
      <c r="B417" s="16" t="s">
        <v>75</v>
      </c>
      <c r="C417" s="18" t="s">
        <v>43</v>
      </c>
      <c r="D417" s="18" t="s">
        <v>74</v>
      </c>
      <c r="E417" s="133" t="s">
        <v>263</v>
      </c>
      <c r="F417" s="133"/>
      <c r="G417" s="17" t="s">
        <v>41</v>
      </c>
      <c r="H417" s="34">
        <v>1</v>
      </c>
      <c r="I417" s="15">
        <v>2.7</v>
      </c>
      <c r="J417" s="15">
        <v>2.7</v>
      </c>
    </row>
    <row r="418" spans="1:10" ht="26.1" customHeight="1" x14ac:dyDescent="0.2">
      <c r="A418" s="40" t="s">
        <v>238</v>
      </c>
      <c r="B418" s="41" t="s">
        <v>584</v>
      </c>
      <c r="C418" s="40" t="s">
        <v>97</v>
      </c>
      <c r="D418" s="40" t="s">
        <v>583</v>
      </c>
      <c r="E418" s="134" t="s">
        <v>263</v>
      </c>
      <c r="F418" s="134"/>
      <c r="G418" s="39" t="s">
        <v>223</v>
      </c>
      <c r="H418" s="38">
        <v>0.02</v>
      </c>
      <c r="I418" s="37">
        <v>25.11</v>
      </c>
      <c r="J418" s="37">
        <v>0.5</v>
      </c>
    </row>
    <row r="419" spans="1:10" ht="24" customHeight="1" x14ac:dyDescent="0.2">
      <c r="A419" s="40" t="s">
        <v>238</v>
      </c>
      <c r="B419" s="41" t="s">
        <v>467</v>
      </c>
      <c r="C419" s="40" t="s">
        <v>97</v>
      </c>
      <c r="D419" s="40" t="s">
        <v>466</v>
      </c>
      <c r="E419" s="134" t="s">
        <v>263</v>
      </c>
      <c r="F419" s="134"/>
      <c r="G419" s="39" t="s">
        <v>223</v>
      </c>
      <c r="H419" s="38">
        <v>0.02</v>
      </c>
      <c r="I419" s="37">
        <v>28.62</v>
      </c>
      <c r="J419" s="37">
        <v>0.56999999999999995</v>
      </c>
    </row>
    <row r="420" spans="1:10" ht="39" customHeight="1" x14ac:dyDescent="0.2">
      <c r="A420" s="32" t="s">
        <v>222</v>
      </c>
      <c r="B420" s="33" t="s">
        <v>621</v>
      </c>
      <c r="C420" s="32" t="s">
        <v>97</v>
      </c>
      <c r="D420" s="32" t="s">
        <v>620</v>
      </c>
      <c r="E420" s="131" t="s">
        <v>219</v>
      </c>
      <c r="F420" s="131"/>
      <c r="G420" s="31" t="s">
        <v>41</v>
      </c>
      <c r="H420" s="30">
        <v>1</v>
      </c>
      <c r="I420" s="29">
        <v>1.63</v>
      </c>
      <c r="J420" s="29">
        <v>1.63</v>
      </c>
    </row>
    <row r="421" spans="1:10" ht="25.5" x14ac:dyDescent="0.2">
      <c r="A421" s="28"/>
      <c r="B421" s="28"/>
      <c r="C421" s="28"/>
      <c r="D421" s="28"/>
      <c r="E421" s="28" t="s">
        <v>217</v>
      </c>
      <c r="F421" s="27">
        <v>0.37823955171608686</v>
      </c>
      <c r="G421" s="28" t="s">
        <v>216</v>
      </c>
      <c r="H421" s="27">
        <v>0.43</v>
      </c>
      <c r="I421" s="28" t="s">
        <v>215</v>
      </c>
      <c r="J421" s="27">
        <v>0.81</v>
      </c>
    </row>
    <row r="422" spans="1:10" ht="15" thickBot="1" x14ac:dyDescent="0.25">
      <c r="A422" s="28"/>
      <c r="B422" s="28"/>
      <c r="C422" s="28"/>
      <c r="D422" s="28"/>
      <c r="E422" s="28" t="s">
        <v>214</v>
      </c>
      <c r="F422" s="27">
        <v>0.63</v>
      </c>
      <c r="G422" s="28"/>
      <c r="H422" s="132" t="s">
        <v>213</v>
      </c>
      <c r="I422" s="132"/>
      <c r="J422" s="27">
        <v>3.33</v>
      </c>
    </row>
    <row r="423" spans="1:10" ht="0.95" customHeight="1" thickTop="1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</row>
    <row r="424" spans="1:10" ht="18" customHeight="1" x14ac:dyDescent="0.2">
      <c r="A424" s="36" t="s">
        <v>73</v>
      </c>
      <c r="B424" s="23" t="s">
        <v>211</v>
      </c>
      <c r="C424" s="36" t="s">
        <v>210</v>
      </c>
      <c r="D424" s="36" t="s">
        <v>10</v>
      </c>
      <c r="E424" s="126" t="s">
        <v>228</v>
      </c>
      <c r="F424" s="126"/>
      <c r="G424" s="35" t="s">
        <v>209</v>
      </c>
      <c r="H424" s="23" t="s">
        <v>208</v>
      </c>
      <c r="I424" s="23" t="s">
        <v>207</v>
      </c>
      <c r="J424" s="23" t="s">
        <v>11</v>
      </c>
    </row>
    <row r="425" spans="1:10" ht="26.1" customHeight="1" x14ac:dyDescent="0.2">
      <c r="A425" s="18" t="s">
        <v>227</v>
      </c>
      <c r="B425" s="16" t="s">
        <v>72</v>
      </c>
      <c r="C425" s="18" t="s">
        <v>43</v>
      </c>
      <c r="D425" s="18" t="s">
        <v>71</v>
      </c>
      <c r="E425" s="133" t="s">
        <v>263</v>
      </c>
      <c r="F425" s="133"/>
      <c r="G425" s="17" t="s">
        <v>41</v>
      </c>
      <c r="H425" s="34">
        <v>1</v>
      </c>
      <c r="I425" s="15">
        <v>4.49</v>
      </c>
      <c r="J425" s="15">
        <v>4.49</v>
      </c>
    </row>
    <row r="426" spans="1:10" ht="26.1" customHeight="1" x14ac:dyDescent="0.2">
      <c r="A426" s="40" t="s">
        <v>238</v>
      </c>
      <c r="B426" s="41" t="s">
        <v>584</v>
      </c>
      <c r="C426" s="40" t="s">
        <v>97</v>
      </c>
      <c r="D426" s="40" t="s">
        <v>583</v>
      </c>
      <c r="E426" s="134" t="s">
        <v>263</v>
      </c>
      <c r="F426" s="134"/>
      <c r="G426" s="39" t="s">
        <v>223</v>
      </c>
      <c r="H426" s="38">
        <v>0.03</v>
      </c>
      <c r="I426" s="37">
        <v>25.11</v>
      </c>
      <c r="J426" s="37">
        <v>0.75</v>
      </c>
    </row>
    <row r="427" spans="1:10" ht="24" customHeight="1" x14ac:dyDescent="0.2">
      <c r="A427" s="40" t="s">
        <v>238</v>
      </c>
      <c r="B427" s="41" t="s">
        <v>467</v>
      </c>
      <c r="C427" s="40" t="s">
        <v>97</v>
      </c>
      <c r="D427" s="40" t="s">
        <v>466</v>
      </c>
      <c r="E427" s="134" t="s">
        <v>263</v>
      </c>
      <c r="F427" s="134"/>
      <c r="G427" s="39" t="s">
        <v>223</v>
      </c>
      <c r="H427" s="38">
        <v>0.03</v>
      </c>
      <c r="I427" s="37">
        <v>28.62</v>
      </c>
      <c r="J427" s="37">
        <v>0.85</v>
      </c>
    </row>
    <row r="428" spans="1:10" ht="39" customHeight="1" x14ac:dyDescent="0.2">
      <c r="A428" s="32" t="s">
        <v>222</v>
      </c>
      <c r="B428" s="33" t="s">
        <v>619</v>
      </c>
      <c r="C428" s="32" t="s">
        <v>97</v>
      </c>
      <c r="D428" s="32" t="s">
        <v>618</v>
      </c>
      <c r="E428" s="131" t="s">
        <v>219</v>
      </c>
      <c r="F428" s="131"/>
      <c r="G428" s="31" t="s">
        <v>41</v>
      </c>
      <c r="H428" s="30">
        <v>1</v>
      </c>
      <c r="I428" s="29">
        <v>2.89</v>
      </c>
      <c r="J428" s="29">
        <v>2.89</v>
      </c>
    </row>
    <row r="429" spans="1:10" ht="25.5" x14ac:dyDescent="0.2">
      <c r="A429" s="28"/>
      <c r="B429" s="28"/>
      <c r="C429" s="28"/>
      <c r="D429" s="28"/>
      <c r="E429" s="28" t="s">
        <v>217</v>
      </c>
      <c r="F429" s="27">
        <v>0.5743637637170208</v>
      </c>
      <c r="G429" s="28" t="s">
        <v>216</v>
      </c>
      <c r="H429" s="27">
        <v>0.66</v>
      </c>
      <c r="I429" s="28" t="s">
        <v>215</v>
      </c>
      <c r="J429" s="27">
        <v>1.2300000000000002</v>
      </c>
    </row>
    <row r="430" spans="1:10" ht="15" thickBot="1" x14ac:dyDescent="0.25">
      <c r="A430" s="28"/>
      <c r="B430" s="28"/>
      <c r="C430" s="28"/>
      <c r="D430" s="28"/>
      <c r="E430" s="28" t="s">
        <v>214</v>
      </c>
      <c r="F430" s="27">
        <v>1.05</v>
      </c>
      <c r="G430" s="28"/>
      <c r="H430" s="132" t="s">
        <v>213</v>
      </c>
      <c r="I430" s="132"/>
      <c r="J430" s="27">
        <v>5.54</v>
      </c>
    </row>
    <row r="431" spans="1:10" ht="0.95" customHeight="1" thickTop="1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</row>
    <row r="432" spans="1:10" ht="18" customHeight="1" x14ac:dyDescent="0.2">
      <c r="A432" s="36" t="s">
        <v>70</v>
      </c>
      <c r="B432" s="23" t="s">
        <v>211</v>
      </c>
      <c r="C432" s="36" t="s">
        <v>210</v>
      </c>
      <c r="D432" s="36" t="s">
        <v>10</v>
      </c>
      <c r="E432" s="126" t="s">
        <v>228</v>
      </c>
      <c r="F432" s="126"/>
      <c r="G432" s="35" t="s">
        <v>209</v>
      </c>
      <c r="H432" s="23" t="s">
        <v>208</v>
      </c>
      <c r="I432" s="23" t="s">
        <v>207</v>
      </c>
      <c r="J432" s="23" t="s">
        <v>11</v>
      </c>
    </row>
    <row r="433" spans="1:10" ht="26.1" customHeight="1" x14ac:dyDescent="0.2">
      <c r="A433" s="18" t="s">
        <v>227</v>
      </c>
      <c r="B433" s="16" t="s">
        <v>69</v>
      </c>
      <c r="C433" s="18" t="s">
        <v>43</v>
      </c>
      <c r="D433" s="18" t="s">
        <v>68</v>
      </c>
      <c r="E433" s="133" t="s">
        <v>263</v>
      </c>
      <c r="F433" s="133"/>
      <c r="G433" s="17" t="s">
        <v>41</v>
      </c>
      <c r="H433" s="34">
        <v>1</v>
      </c>
      <c r="I433" s="15">
        <v>4.8600000000000003</v>
      </c>
      <c r="J433" s="15">
        <v>4.8600000000000003</v>
      </c>
    </row>
    <row r="434" spans="1:10" ht="26.1" customHeight="1" x14ac:dyDescent="0.2">
      <c r="A434" s="40" t="s">
        <v>238</v>
      </c>
      <c r="B434" s="41" t="s">
        <v>584</v>
      </c>
      <c r="C434" s="40" t="s">
        <v>97</v>
      </c>
      <c r="D434" s="40" t="s">
        <v>583</v>
      </c>
      <c r="E434" s="134" t="s">
        <v>263</v>
      </c>
      <c r="F434" s="134"/>
      <c r="G434" s="39" t="s">
        <v>223</v>
      </c>
      <c r="H434" s="38">
        <v>0.03</v>
      </c>
      <c r="I434" s="37">
        <v>25.11</v>
      </c>
      <c r="J434" s="37">
        <v>0.75</v>
      </c>
    </row>
    <row r="435" spans="1:10" ht="24" customHeight="1" x14ac:dyDescent="0.2">
      <c r="A435" s="40" t="s">
        <v>238</v>
      </c>
      <c r="B435" s="41" t="s">
        <v>467</v>
      </c>
      <c r="C435" s="40" t="s">
        <v>97</v>
      </c>
      <c r="D435" s="40" t="s">
        <v>466</v>
      </c>
      <c r="E435" s="134" t="s">
        <v>263</v>
      </c>
      <c r="F435" s="134"/>
      <c r="G435" s="39" t="s">
        <v>223</v>
      </c>
      <c r="H435" s="38">
        <v>0.03</v>
      </c>
      <c r="I435" s="37">
        <v>28.62</v>
      </c>
      <c r="J435" s="37">
        <v>0.85</v>
      </c>
    </row>
    <row r="436" spans="1:10" ht="39" customHeight="1" x14ac:dyDescent="0.2">
      <c r="A436" s="32" t="s">
        <v>222</v>
      </c>
      <c r="B436" s="33" t="s">
        <v>617</v>
      </c>
      <c r="C436" s="32" t="s">
        <v>97</v>
      </c>
      <c r="D436" s="32" t="s">
        <v>616</v>
      </c>
      <c r="E436" s="131" t="s">
        <v>219</v>
      </c>
      <c r="F436" s="131"/>
      <c r="G436" s="31" t="s">
        <v>41</v>
      </c>
      <c r="H436" s="30">
        <v>1</v>
      </c>
      <c r="I436" s="29">
        <v>3.26</v>
      </c>
      <c r="J436" s="29">
        <v>3.26</v>
      </c>
    </row>
    <row r="437" spans="1:10" ht="25.5" x14ac:dyDescent="0.2">
      <c r="A437" s="28"/>
      <c r="B437" s="28"/>
      <c r="C437" s="28"/>
      <c r="D437" s="28"/>
      <c r="E437" s="28" t="s">
        <v>217</v>
      </c>
      <c r="F437" s="27">
        <v>0.5743637637170208</v>
      </c>
      <c r="G437" s="28" t="s">
        <v>216</v>
      </c>
      <c r="H437" s="27">
        <v>0.66</v>
      </c>
      <c r="I437" s="28" t="s">
        <v>215</v>
      </c>
      <c r="J437" s="27">
        <v>1.2300000000000002</v>
      </c>
    </row>
    <row r="438" spans="1:10" ht="15" thickBot="1" x14ac:dyDescent="0.25">
      <c r="A438" s="28"/>
      <c r="B438" s="28"/>
      <c r="C438" s="28"/>
      <c r="D438" s="28"/>
      <c r="E438" s="28" t="s">
        <v>214</v>
      </c>
      <c r="F438" s="27">
        <v>1.1399999999999999</v>
      </c>
      <c r="G438" s="28"/>
      <c r="H438" s="132" t="s">
        <v>213</v>
      </c>
      <c r="I438" s="132"/>
      <c r="J438" s="27">
        <v>6</v>
      </c>
    </row>
    <row r="439" spans="1:10" ht="0.95" customHeight="1" thickTop="1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</row>
    <row r="440" spans="1:10" ht="18" customHeight="1" x14ac:dyDescent="0.2">
      <c r="A440" s="36" t="s">
        <v>67</v>
      </c>
      <c r="B440" s="23" t="s">
        <v>211</v>
      </c>
      <c r="C440" s="36" t="s">
        <v>210</v>
      </c>
      <c r="D440" s="36" t="s">
        <v>10</v>
      </c>
      <c r="E440" s="126" t="s">
        <v>228</v>
      </c>
      <c r="F440" s="126"/>
      <c r="G440" s="35" t="s">
        <v>209</v>
      </c>
      <c r="H440" s="23" t="s">
        <v>208</v>
      </c>
      <c r="I440" s="23" t="s">
        <v>207</v>
      </c>
      <c r="J440" s="23" t="s">
        <v>11</v>
      </c>
    </row>
    <row r="441" spans="1:10" ht="26.1" customHeight="1" x14ac:dyDescent="0.2">
      <c r="A441" s="18" t="s">
        <v>227</v>
      </c>
      <c r="B441" s="16" t="s">
        <v>66</v>
      </c>
      <c r="C441" s="18" t="s">
        <v>43</v>
      </c>
      <c r="D441" s="18" t="s">
        <v>65</v>
      </c>
      <c r="E441" s="133" t="s">
        <v>263</v>
      </c>
      <c r="F441" s="133"/>
      <c r="G441" s="17" t="s">
        <v>41</v>
      </c>
      <c r="H441" s="34">
        <v>1</v>
      </c>
      <c r="I441" s="15">
        <v>7.8</v>
      </c>
      <c r="J441" s="15">
        <v>7.8</v>
      </c>
    </row>
    <row r="442" spans="1:10" ht="26.1" customHeight="1" x14ac:dyDescent="0.2">
      <c r="A442" s="40" t="s">
        <v>238</v>
      </c>
      <c r="B442" s="41" t="s">
        <v>584</v>
      </c>
      <c r="C442" s="40" t="s">
        <v>97</v>
      </c>
      <c r="D442" s="40" t="s">
        <v>583</v>
      </c>
      <c r="E442" s="134" t="s">
        <v>263</v>
      </c>
      <c r="F442" s="134"/>
      <c r="G442" s="39" t="s">
        <v>223</v>
      </c>
      <c r="H442" s="38">
        <v>0.04</v>
      </c>
      <c r="I442" s="37">
        <v>25.11</v>
      </c>
      <c r="J442" s="37">
        <v>1</v>
      </c>
    </row>
    <row r="443" spans="1:10" ht="24" customHeight="1" x14ac:dyDescent="0.2">
      <c r="A443" s="40" t="s">
        <v>238</v>
      </c>
      <c r="B443" s="41" t="s">
        <v>467</v>
      </c>
      <c r="C443" s="40" t="s">
        <v>97</v>
      </c>
      <c r="D443" s="40" t="s">
        <v>466</v>
      </c>
      <c r="E443" s="134" t="s">
        <v>263</v>
      </c>
      <c r="F443" s="134"/>
      <c r="G443" s="39" t="s">
        <v>223</v>
      </c>
      <c r="H443" s="38">
        <v>0.04</v>
      </c>
      <c r="I443" s="37">
        <v>28.62</v>
      </c>
      <c r="J443" s="37">
        <v>1.1399999999999999</v>
      </c>
    </row>
    <row r="444" spans="1:10" ht="39" customHeight="1" x14ac:dyDescent="0.2">
      <c r="A444" s="32" t="s">
        <v>222</v>
      </c>
      <c r="B444" s="33" t="s">
        <v>615</v>
      </c>
      <c r="C444" s="32" t="s">
        <v>97</v>
      </c>
      <c r="D444" s="32" t="s">
        <v>614</v>
      </c>
      <c r="E444" s="131" t="s">
        <v>219</v>
      </c>
      <c r="F444" s="131"/>
      <c r="G444" s="31" t="s">
        <v>41</v>
      </c>
      <c r="H444" s="30">
        <v>1</v>
      </c>
      <c r="I444" s="29">
        <v>5.66</v>
      </c>
      <c r="J444" s="29">
        <v>5.66</v>
      </c>
    </row>
    <row r="445" spans="1:10" ht="25.5" x14ac:dyDescent="0.2">
      <c r="A445" s="28"/>
      <c r="B445" s="28"/>
      <c r="C445" s="28"/>
      <c r="D445" s="28"/>
      <c r="E445" s="28" t="s">
        <v>217</v>
      </c>
      <c r="F445" s="27">
        <v>0.7658183516226944</v>
      </c>
      <c r="G445" s="28" t="s">
        <v>216</v>
      </c>
      <c r="H445" s="27">
        <v>0.87</v>
      </c>
      <c r="I445" s="28" t="s">
        <v>215</v>
      </c>
      <c r="J445" s="27">
        <v>1.64</v>
      </c>
    </row>
    <row r="446" spans="1:10" ht="15" thickBot="1" x14ac:dyDescent="0.25">
      <c r="A446" s="28"/>
      <c r="B446" s="28"/>
      <c r="C446" s="28"/>
      <c r="D446" s="28"/>
      <c r="E446" s="28" t="s">
        <v>214</v>
      </c>
      <c r="F446" s="27">
        <v>1.83</v>
      </c>
      <c r="G446" s="28"/>
      <c r="H446" s="132" t="s">
        <v>213</v>
      </c>
      <c r="I446" s="132"/>
      <c r="J446" s="27">
        <v>9.6300000000000008</v>
      </c>
    </row>
    <row r="447" spans="1:10" ht="0.95" customHeight="1" thickTop="1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</row>
    <row r="448" spans="1:10" ht="18" customHeight="1" x14ac:dyDescent="0.2">
      <c r="A448" s="36" t="s">
        <v>64</v>
      </c>
      <c r="B448" s="23" t="s">
        <v>211</v>
      </c>
      <c r="C448" s="36" t="s">
        <v>210</v>
      </c>
      <c r="D448" s="36" t="s">
        <v>10</v>
      </c>
      <c r="E448" s="126" t="s">
        <v>228</v>
      </c>
      <c r="F448" s="126"/>
      <c r="G448" s="35" t="s">
        <v>209</v>
      </c>
      <c r="H448" s="23" t="s">
        <v>208</v>
      </c>
      <c r="I448" s="23" t="s">
        <v>207</v>
      </c>
      <c r="J448" s="23" t="s">
        <v>11</v>
      </c>
    </row>
    <row r="449" spans="1:10" ht="26.1" customHeight="1" x14ac:dyDescent="0.2">
      <c r="A449" s="18" t="s">
        <v>227</v>
      </c>
      <c r="B449" s="16" t="s">
        <v>63</v>
      </c>
      <c r="C449" s="18" t="s">
        <v>43</v>
      </c>
      <c r="D449" s="18" t="s">
        <v>62</v>
      </c>
      <c r="E449" s="133" t="s">
        <v>263</v>
      </c>
      <c r="F449" s="133"/>
      <c r="G449" s="17" t="s">
        <v>41</v>
      </c>
      <c r="H449" s="34">
        <v>1</v>
      </c>
      <c r="I449" s="15">
        <v>9.19</v>
      </c>
      <c r="J449" s="15">
        <v>9.19</v>
      </c>
    </row>
    <row r="450" spans="1:10" ht="26.1" customHeight="1" x14ac:dyDescent="0.2">
      <c r="A450" s="40" t="s">
        <v>238</v>
      </c>
      <c r="B450" s="41" t="s">
        <v>584</v>
      </c>
      <c r="C450" s="40" t="s">
        <v>97</v>
      </c>
      <c r="D450" s="40" t="s">
        <v>583</v>
      </c>
      <c r="E450" s="134" t="s">
        <v>263</v>
      </c>
      <c r="F450" s="134"/>
      <c r="G450" s="39" t="s">
        <v>223</v>
      </c>
      <c r="H450" s="38">
        <v>0.04</v>
      </c>
      <c r="I450" s="37">
        <v>25.11</v>
      </c>
      <c r="J450" s="37">
        <v>1</v>
      </c>
    </row>
    <row r="451" spans="1:10" ht="24" customHeight="1" x14ac:dyDescent="0.2">
      <c r="A451" s="40" t="s">
        <v>238</v>
      </c>
      <c r="B451" s="41" t="s">
        <v>467</v>
      </c>
      <c r="C451" s="40" t="s">
        <v>97</v>
      </c>
      <c r="D451" s="40" t="s">
        <v>466</v>
      </c>
      <c r="E451" s="134" t="s">
        <v>263</v>
      </c>
      <c r="F451" s="134"/>
      <c r="G451" s="39" t="s">
        <v>223</v>
      </c>
      <c r="H451" s="38">
        <v>0.04</v>
      </c>
      <c r="I451" s="37">
        <v>28.62</v>
      </c>
      <c r="J451" s="37">
        <v>1.1399999999999999</v>
      </c>
    </row>
    <row r="452" spans="1:10" ht="39" customHeight="1" x14ac:dyDescent="0.2">
      <c r="A452" s="32" t="s">
        <v>222</v>
      </c>
      <c r="B452" s="33" t="s">
        <v>613</v>
      </c>
      <c r="C452" s="32" t="s">
        <v>97</v>
      </c>
      <c r="D452" s="32" t="s">
        <v>612</v>
      </c>
      <c r="E452" s="131" t="s">
        <v>219</v>
      </c>
      <c r="F452" s="131"/>
      <c r="G452" s="31" t="s">
        <v>41</v>
      </c>
      <c r="H452" s="30">
        <v>1</v>
      </c>
      <c r="I452" s="29">
        <v>7.05</v>
      </c>
      <c r="J452" s="29">
        <v>7.05</v>
      </c>
    </row>
    <row r="453" spans="1:10" ht="25.5" x14ac:dyDescent="0.2">
      <c r="A453" s="28"/>
      <c r="B453" s="28"/>
      <c r="C453" s="28"/>
      <c r="D453" s="28"/>
      <c r="E453" s="28" t="s">
        <v>217</v>
      </c>
      <c r="F453" s="27">
        <v>0.7658183516226944</v>
      </c>
      <c r="G453" s="28" t="s">
        <v>216</v>
      </c>
      <c r="H453" s="27">
        <v>0.87</v>
      </c>
      <c r="I453" s="28" t="s">
        <v>215</v>
      </c>
      <c r="J453" s="27">
        <v>1.64</v>
      </c>
    </row>
    <row r="454" spans="1:10" ht="15" thickBot="1" x14ac:dyDescent="0.25">
      <c r="A454" s="28"/>
      <c r="B454" s="28"/>
      <c r="C454" s="28"/>
      <c r="D454" s="28"/>
      <c r="E454" s="28" t="s">
        <v>214</v>
      </c>
      <c r="F454" s="27">
        <v>2.16</v>
      </c>
      <c r="G454" s="28"/>
      <c r="H454" s="132" t="s">
        <v>213</v>
      </c>
      <c r="I454" s="132"/>
      <c r="J454" s="27">
        <v>11.35</v>
      </c>
    </row>
    <row r="455" spans="1:10" ht="0.95" customHeight="1" thickTop="1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</row>
    <row r="456" spans="1:10" ht="18" customHeight="1" x14ac:dyDescent="0.2">
      <c r="A456" s="36" t="s">
        <v>61</v>
      </c>
      <c r="B456" s="23" t="s">
        <v>211</v>
      </c>
      <c r="C456" s="36" t="s">
        <v>210</v>
      </c>
      <c r="D456" s="36" t="s">
        <v>10</v>
      </c>
      <c r="E456" s="126" t="s">
        <v>228</v>
      </c>
      <c r="F456" s="126"/>
      <c r="G456" s="35" t="s">
        <v>209</v>
      </c>
      <c r="H456" s="23" t="s">
        <v>208</v>
      </c>
      <c r="I456" s="23" t="s">
        <v>207</v>
      </c>
      <c r="J456" s="23" t="s">
        <v>11</v>
      </c>
    </row>
    <row r="457" spans="1:10" ht="26.1" customHeight="1" x14ac:dyDescent="0.2">
      <c r="A457" s="18" t="s">
        <v>227</v>
      </c>
      <c r="B457" s="16" t="s">
        <v>60</v>
      </c>
      <c r="C457" s="18" t="s">
        <v>43</v>
      </c>
      <c r="D457" s="18" t="s">
        <v>59</v>
      </c>
      <c r="E457" s="133" t="s">
        <v>263</v>
      </c>
      <c r="F457" s="133"/>
      <c r="G457" s="17" t="s">
        <v>41</v>
      </c>
      <c r="H457" s="34">
        <v>1</v>
      </c>
      <c r="I457" s="15">
        <v>10.83</v>
      </c>
      <c r="J457" s="15">
        <v>10.83</v>
      </c>
    </row>
    <row r="458" spans="1:10" ht="26.1" customHeight="1" x14ac:dyDescent="0.2">
      <c r="A458" s="40" t="s">
        <v>238</v>
      </c>
      <c r="B458" s="41" t="s">
        <v>584</v>
      </c>
      <c r="C458" s="40" t="s">
        <v>97</v>
      </c>
      <c r="D458" s="40" t="s">
        <v>583</v>
      </c>
      <c r="E458" s="134" t="s">
        <v>263</v>
      </c>
      <c r="F458" s="134"/>
      <c r="G458" s="39" t="s">
        <v>223</v>
      </c>
      <c r="H458" s="38">
        <v>0.04</v>
      </c>
      <c r="I458" s="37">
        <v>25.11</v>
      </c>
      <c r="J458" s="37">
        <v>1</v>
      </c>
    </row>
    <row r="459" spans="1:10" ht="24" customHeight="1" x14ac:dyDescent="0.2">
      <c r="A459" s="40" t="s">
        <v>238</v>
      </c>
      <c r="B459" s="41" t="s">
        <v>467</v>
      </c>
      <c r="C459" s="40" t="s">
        <v>97</v>
      </c>
      <c r="D459" s="40" t="s">
        <v>466</v>
      </c>
      <c r="E459" s="134" t="s">
        <v>263</v>
      </c>
      <c r="F459" s="134"/>
      <c r="G459" s="39" t="s">
        <v>223</v>
      </c>
      <c r="H459" s="38">
        <v>0.04</v>
      </c>
      <c r="I459" s="37">
        <v>28.62</v>
      </c>
      <c r="J459" s="37">
        <v>1.1399999999999999</v>
      </c>
    </row>
    <row r="460" spans="1:10" ht="39" customHeight="1" x14ac:dyDescent="0.2">
      <c r="A460" s="32" t="s">
        <v>222</v>
      </c>
      <c r="B460" s="33" t="s">
        <v>611</v>
      </c>
      <c r="C460" s="32" t="s">
        <v>97</v>
      </c>
      <c r="D460" s="32" t="s">
        <v>610</v>
      </c>
      <c r="E460" s="131" t="s">
        <v>219</v>
      </c>
      <c r="F460" s="131"/>
      <c r="G460" s="31" t="s">
        <v>41</v>
      </c>
      <c r="H460" s="30">
        <v>1</v>
      </c>
      <c r="I460" s="29">
        <v>8.69</v>
      </c>
      <c r="J460" s="29">
        <v>8.69</v>
      </c>
    </row>
    <row r="461" spans="1:10" ht="25.5" x14ac:dyDescent="0.2">
      <c r="A461" s="28"/>
      <c r="B461" s="28"/>
      <c r="C461" s="28"/>
      <c r="D461" s="28"/>
      <c r="E461" s="28" t="s">
        <v>217</v>
      </c>
      <c r="F461" s="27">
        <v>0.7658183516226944</v>
      </c>
      <c r="G461" s="28" t="s">
        <v>216</v>
      </c>
      <c r="H461" s="27">
        <v>0.87</v>
      </c>
      <c r="I461" s="28" t="s">
        <v>215</v>
      </c>
      <c r="J461" s="27">
        <v>1.64</v>
      </c>
    </row>
    <row r="462" spans="1:10" ht="15" thickBot="1" x14ac:dyDescent="0.25">
      <c r="A462" s="28"/>
      <c r="B462" s="28"/>
      <c r="C462" s="28"/>
      <c r="D462" s="28"/>
      <c r="E462" s="28" t="s">
        <v>214</v>
      </c>
      <c r="F462" s="27">
        <v>2.54</v>
      </c>
      <c r="G462" s="28"/>
      <c r="H462" s="132" t="s">
        <v>213</v>
      </c>
      <c r="I462" s="132"/>
      <c r="J462" s="27">
        <v>13.37</v>
      </c>
    </row>
    <row r="463" spans="1:10" ht="0.95" customHeight="1" thickTop="1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</row>
    <row r="464" spans="1:10" ht="18" customHeight="1" x14ac:dyDescent="0.2">
      <c r="A464" s="36" t="s">
        <v>58</v>
      </c>
      <c r="B464" s="23" t="s">
        <v>211</v>
      </c>
      <c r="C464" s="36" t="s">
        <v>210</v>
      </c>
      <c r="D464" s="36" t="s">
        <v>10</v>
      </c>
      <c r="E464" s="126" t="s">
        <v>228</v>
      </c>
      <c r="F464" s="126"/>
      <c r="G464" s="35" t="s">
        <v>209</v>
      </c>
      <c r="H464" s="23" t="s">
        <v>208</v>
      </c>
      <c r="I464" s="23" t="s">
        <v>207</v>
      </c>
      <c r="J464" s="23" t="s">
        <v>11</v>
      </c>
    </row>
    <row r="465" spans="1:10" ht="26.1" customHeight="1" x14ac:dyDescent="0.2">
      <c r="A465" s="18" t="s">
        <v>227</v>
      </c>
      <c r="B465" s="16" t="s">
        <v>57</v>
      </c>
      <c r="C465" s="18" t="s">
        <v>43</v>
      </c>
      <c r="D465" s="18" t="s">
        <v>56</v>
      </c>
      <c r="E465" s="133" t="s">
        <v>263</v>
      </c>
      <c r="F465" s="133"/>
      <c r="G465" s="17" t="s">
        <v>41</v>
      </c>
      <c r="H465" s="34">
        <v>1</v>
      </c>
      <c r="I465" s="15">
        <v>14.35</v>
      </c>
      <c r="J465" s="15">
        <v>14.35</v>
      </c>
    </row>
    <row r="466" spans="1:10" ht="26.1" customHeight="1" x14ac:dyDescent="0.2">
      <c r="A466" s="40" t="s">
        <v>238</v>
      </c>
      <c r="B466" s="41" t="s">
        <v>584</v>
      </c>
      <c r="C466" s="40" t="s">
        <v>97</v>
      </c>
      <c r="D466" s="40" t="s">
        <v>583</v>
      </c>
      <c r="E466" s="134" t="s">
        <v>263</v>
      </c>
      <c r="F466" s="134"/>
      <c r="G466" s="39" t="s">
        <v>223</v>
      </c>
      <c r="H466" s="38">
        <v>0.04</v>
      </c>
      <c r="I466" s="37">
        <v>25.11</v>
      </c>
      <c r="J466" s="37">
        <v>1</v>
      </c>
    </row>
    <row r="467" spans="1:10" ht="24" customHeight="1" x14ac:dyDescent="0.2">
      <c r="A467" s="40" t="s">
        <v>238</v>
      </c>
      <c r="B467" s="41" t="s">
        <v>467</v>
      </c>
      <c r="C467" s="40" t="s">
        <v>97</v>
      </c>
      <c r="D467" s="40" t="s">
        <v>466</v>
      </c>
      <c r="E467" s="134" t="s">
        <v>263</v>
      </c>
      <c r="F467" s="134"/>
      <c r="G467" s="39" t="s">
        <v>223</v>
      </c>
      <c r="H467" s="38">
        <v>0.04</v>
      </c>
      <c r="I467" s="37">
        <v>28.62</v>
      </c>
      <c r="J467" s="37">
        <v>1.1399999999999999</v>
      </c>
    </row>
    <row r="468" spans="1:10" ht="39" customHeight="1" x14ac:dyDescent="0.2">
      <c r="A468" s="32" t="s">
        <v>222</v>
      </c>
      <c r="B468" s="33" t="s">
        <v>609</v>
      </c>
      <c r="C468" s="32" t="s">
        <v>97</v>
      </c>
      <c r="D468" s="32" t="s">
        <v>608</v>
      </c>
      <c r="E468" s="131" t="s">
        <v>219</v>
      </c>
      <c r="F468" s="131"/>
      <c r="G468" s="31" t="s">
        <v>41</v>
      </c>
      <c r="H468" s="30">
        <v>1</v>
      </c>
      <c r="I468" s="29">
        <v>12.21</v>
      </c>
      <c r="J468" s="29">
        <v>12.21</v>
      </c>
    </row>
    <row r="469" spans="1:10" ht="25.5" x14ac:dyDescent="0.2">
      <c r="A469" s="28"/>
      <c r="B469" s="28"/>
      <c r="C469" s="28"/>
      <c r="D469" s="28"/>
      <c r="E469" s="28" t="s">
        <v>217</v>
      </c>
      <c r="F469" s="27">
        <v>0.7658183516226944</v>
      </c>
      <c r="G469" s="28" t="s">
        <v>216</v>
      </c>
      <c r="H469" s="27">
        <v>0.87</v>
      </c>
      <c r="I469" s="28" t="s">
        <v>215</v>
      </c>
      <c r="J469" s="27">
        <v>1.64</v>
      </c>
    </row>
    <row r="470" spans="1:10" ht="15" thickBot="1" x14ac:dyDescent="0.25">
      <c r="A470" s="28"/>
      <c r="B470" s="28"/>
      <c r="C470" s="28"/>
      <c r="D470" s="28"/>
      <c r="E470" s="28" t="s">
        <v>214</v>
      </c>
      <c r="F470" s="27">
        <v>3.37</v>
      </c>
      <c r="G470" s="28"/>
      <c r="H470" s="132" t="s">
        <v>213</v>
      </c>
      <c r="I470" s="132"/>
      <c r="J470" s="27">
        <v>17.72</v>
      </c>
    </row>
    <row r="471" spans="1:10" ht="0.95" customHeight="1" thickTop="1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</row>
    <row r="472" spans="1:10" ht="18" customHeight="1" x14ac:dyDescent="0.2">
      <c r="A472" s="36" t="s">
        <v>55</v>
      </c>
      <c r="B472" s="23" t="s">
        <v>211</v>
      </c>
      <c r="C472" s="36" t="s">
        <v>210</v>
      </c>
      <c r="D472" s="36" t="s">
        <v>10</v>
      </c>
      <c r="E472" s="126" t="s">
        <v>228</v>
      </c>
      <c r="F472" s="126"/>
      <c r="G472" s="35" t="s">
        <v>209</v>
      </c>
      <c r="H472" s="23" t="s">
        <v>208</v>
      </c>
      <c r="I472" s="23" t="s">
        <v>207</v>
      </c>
      <c r="J472" s="23" t="s">
        <v>11</v>
      </c>
    </row>
    <row r="473" spans="1:10" ht="26.1" customHeight="1" x14ac:dyDescent="0.2">
      <c r="A473" s="18" t="s">
        <v>227</v>
      </c>
      <c r="B473" s="16" t="s">
        <v>54</v>
      </c>
      <c r="C473" s="18" t="s">
        <v>43</v>
      </c>
      <c r="D473" s="18" t="s">
        <v>53</v>
      </c>
      <c r="E473" s="133" t="s">
        <v>263</v>
      </c>
      <c r="F473" s="133"/>
      <c r="G473" s="17" t="s">
        <v>41</v>
      </c>
      <c r="H473" s="34">
        <v>1</v>
      </c>
      <c r="I473" s="15">
        <v>29.63</v>
      </c>
      <c r="J473" s="15">
        <v>29.63</v>
      </c>
    </row>
    <row r="474" spans="1:10" ht="26.1" customHeight="1" x14ac:dyDescent="0.2">
      <c r="A474" s="40" t="s">
        <v>238</v>
      </c>
      <c r="B474" s="41" t="s">
        <v>584</v>
      </c>
      <c r="C474" s="40" t="s">
        <v>97</v>
      </c>
      <c r="D474" s="40" t="s">
        <v>583</v>
      </c>
      <c r="E474" s="134" t="s">
        <v>263</v>
      </c>
      <c r="F474" s="134"/>
      <c r="G474" s="39" t="s">
        <v>223</v>
      </c>
      <c r="H474" s="38">
        <v>0.04</v>
      </c>
      <c r="I474" s="37">
        <v>25.11</v>
      </c>
      <c r="J474" s="37">
        <v>1</v>
      </c>
    </row>
    <row r="475" spans="1:10" ht="24" customHeight="1" x14ac:dyDescent="0.2">
      <c r="A475" s="40" t="s">
        <v>238</v>
      </c>
      <c r="B475" s="41" t="s">
        <v>467</v>
      </c>
      <c r="C475" s="40" t="s">
        <v>97</v>
      </c>
      <c r="D475" s="40" t="s">
        <v>466</v>
      </c>
      <c r="E475" s="134" t="s">
        <v>263</v>
      </c>
      <c r="F475" s="134"/>
      <c r="G475" s="39" t="s">
        <v>223</v>
      </c>
      <c r="H475" s="38">
        <v>0.04</v>
      </c>
      <c r="I475" s="37">
        <v>28.62</v>
      </c>
      <c r="J475" s="37">
        <v>1.1399999999999999</v>
      </c>
    </row>
    <row r="476" spans="1:10" ht="26.1" customHeight="1" x14ac:dyDescent="0.2">
      <c r="A476" s="32" t="s">
        <v>222</v>
      </c>
      <c r="B476" s="33" t="s">
        <v>607</v>
      </c>
      <c r="C476" s="32" t="s">
        <v>97</v>
      </c>
      <c r="D476" s="32" t="s">
        <v>606</v>
      </c>
      <c r="E476" s="131" t="s">
        <v>219</v>
      </c>
      <c r="F476" s="131"/>
      <c r="G476" s="31" t="s">
        <v>41</v>
      </c>
      <c r="H476" s="30">
        <v>1</v>
      </c>
      <c r="I476" s="29">
        <v>27.49</v>
      </c>
      <c r="J476" s="29">
        <v>27.49</v>
      </c>
    </row>
    <row r="477" spans="1:10" ht="25.5" x14ac:dyDescent="0.2">
      <c r="A477" s="28"/>
      <c r="B477" s="28"/>
      <c r="C477" s="28"/>
      <c r="D477" s="28"/>
      <c r="E477" s="28" t="s">
        <v>217</v>
      </c>
      <c r="F477" s="27">
        <v>0.7658183516226944</v>
      </c>
      <c r="G477" s="28" t="s">
        <v>216</v>
      </c>
      <c r="H477" s="27">
        <v>0.87</v>
      </c>
      <c r="I477" s="28" t="s">
        <v>215</v>
      </c>
      <c r="J477" s="27">
        <v>1.64</v>
      </c>
    </row>
    <row r="478" spans="1:10" ht="15" thickBot="1" x14ac:dyDescent="0.25">
      <c r="A478" s="28"/>
      <c r="B478" s="28"/>
      <c r="C478" s="28"/>
      <c r="D478" s="28"/>
      <c r="E478" s="28" t="s">
        <v>214</v>
      </c>
      <c r="F478" s="27">
        <v>6.97</v>
      </c>
      <c r="G478" s="28"/>
      <c r="H478" s="132" t="s">
        <v>213</v>
      </c>
      <c r="I478" s="132"/>
      <c r="J478" s="27">
        <v>36.6</v>
      </c>
    </row>
    <row r="479" spans="1:10" ht="0.95" customHeight="1" thickTop="1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</row>
    <row r="480" spans="1:10" ht="18" customHeight="1" x14ac:dyDescent="0.2">
      <c r="A480" s="36" t="s">
        <v>52</v>
      </c>
      <c r="B480" s="23" t="s">
        <v>211</v>
      </c>
      <c r="C480" s="36" t="s">
        <v>210</v>
      </c>
      <c r="D480" s="36" t="s">
        <v>10</v>
      </c>
      <c r="E480" s="126" t="s">
        <v>228</v>
      </c>
      <c r="F480" s="126"/>
      <c r="G480" s="35" t="s">
        <v>209</v>
      </c>
      <c r="H480" s="23" t="s">
        <v>208</v>
      </c>
      <c r="I480" s="23" t="s">
        <v>207</v>
      </c>
      <c r="J480" s="23" t="s">
        <v>11</v>
      </c>
    </row>
    <row r="481" spans="1:10" ht="26.1" customHeight="1" x14ac:dyDescent="0.2">
      <c r="A481" s="18" t="s">
        <v>227</v>
      </c>
      <c r="B481" s="16" t="s">
        <v>51</v>
      </c>
      <c r="C481" s="18" t="s">
        <v>43</v>
      </c>
      <c r="D481" s="18" t="s">
        <v>50</v>
      </c>
      <c r="E481" s="133" t="s">
        <v>263</v>
      </c>
      <c r="F481" s="133"/>
      <c r="G481" s="17" t="s">
        <v>41</v>
      </c>
      <c r="H481" s="34">
        <v>1</v>
      </c>
      <c r="I481" s="15">
        <v>32.18</v>
      </c>
      <c r="J481" s="15">
        <v>32.18</v>
      </c>
    </row>
    <row r="482" spans="1:10" ht="26.1" customHeight="1" x14ac:dyDescent="0.2">
      <c r="A482" s="40" t="s">
        <v>238</v>
      </c>
      <c r="B482" s="41" t="s">
        <v>584</v>
      </c>
      <c r="C482" s="40" t="s">
        <v>97</v>
      </c>
      <c r="D482" s="40" t="s">
        <v>583</v>
      </c>
      <c r="E482" s="134" t="s">
        <v>263</v>
      </c>
      <c r="F482" s="134"/>
      <c r="G482" s="39" t="s">
        <v>223</v>
      </c>
      <c r="H482" s="38">
        <v>0.04</v>
      </c>
      <c r="I482" s="37">
        <v>25.11</v>
      </c>
      <c r="J482" s="37">
        <v>1</v>
      </c>
    </row>
    <row r="483" spans="1:10" ht="24" customHeight="1" x14ac:dyDescent="0.2">
      <c r="A483" s="40" t="s">
        <v>238</v>
      </c>
      <c r="B483" s="41" t="s">
        <v>467</v>
      </c>
      <c r="C483" s="40" t="s">
        <v>97</v>
      </c>
      <c r="D483" s="40" t="s">
        <v>466</v>
      </c>
      <c r="E483" s="134" t="s">
        <v>263</v>
      </c>
      <c r="F483" s="134"/>
      <c r="G483" s="39" t="s">
        <v>223</v>
      </c>
      <c r="H483" s="38">
        <v>0.04</v>
      </c>
      <c r="I483" s="37">
        <v>28.62</v>
      </c>
      <c r="J483" s="37">
        <v>1.1399999999999999</v>
      </c>
    </row>
    <row r="484" spans="1:10" ht="26.1" customHeight="1" x14ac:dyDescent="0.2">
      <c r="A484" s="32" t="s">
        <v>222</v>
      </c>
      <c r="B484" s="33" t="s">
        <v>605</v>
      </c>
      <c r="C484" s="32" t="s">
        <v>97</v>
      </c>
      <c r="D484" s="32" t="s">
        <v>604</v>
      </c>
      <c r="E484" s="131" t="s">
        <v>219</v>
      </c>
      <c r="F484" s="131"/>
      <c r="G484" s="31" t="s">
        <v>41</v>
      </c>
      <c r="H484" s="30">
        <v>1</v>
      </c>
      <c r="I484" s="29">
        <v>30.04</v>
      </c>
      <c r="J484" s="29">
        <v>30.04</v>
      </c>
    </row>
    <row r="485" spans="1:10" ht="25.5" x14ac:dyDescent="0.2">
      <c r="A485" s="28"/>
      <c r="B485" s="28"/>
      <c r="C485" s="28"/>
      <c r="D485" s="28"/>
      <c r="E485" s="28" t="s">
        <v>217</v>
      </c>
      <c r="F485" s="27">
        <v>0.7658183516226944</v>
      </c>
      <c r="G485" s="28" t="s">
        <v>216</v>
      </c>
      <c r="H485" s="27">
        <v>0.87</v>
      </c>
      <c r="I485" s="28" t="s">
        <v>215</v>
      </c>
      <c r="J485" s="27">
        <v>1.64</v>
      </c>
    </row>
    <row r="486" spans="1:10" ht="15" thickBot="1" x14ac:dyDescent="0.25">
      <c r="A486" s="28"/>
      <c r="B486" s="28"/>
      <c r="C486" s="28"/>
      <c r="D486" s="28"/>
      <c r="E486" s="28" t="s">
        <v>214</v>
      </c>
      <c r="F486" s="27">
        <v>7.57</v>
      </c>
      <c r="G486" s="28"/>
      <c r="H486" s="132" t="s">
        <v>213</v>
      </c>
      <c r="I486" s="132"/>
      <c r="J486" s="27">
        <v>39.75</v>
      </c>
    </row>
    <row r="487" spans="1:10" ht="0.95" customHeight="1" thickTop="1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</row>
    <row r="488" spans="1:10" ht="18" customHeight="1" x14ac:dyDescent="0.2">
      <c r="A488" s="36" t="s">
        <v>49</v>
      </c>
      <c r="B488" s="23" t="s">
        <v>211</v>
      </c>
      <c r="C488" s="36" t="s">
        <v>210</v>
      </c>
      <c r="D488" s="36" t="s">
        <v>10</v>
      </c>
      <c r="E488" s="126" t="s">
        <v>228</v>
      </c>
      <c r="F488" s="126"/>
      <c r="G488" s="35" t="s">
        <v>209</v>
      </c>
      <c r="H488" s="23" t="s">
        <v>208</v>
      </c>
      <c r="I488" s="23" t="s">
        <v>207</v>
      </c>
      <c r="J488" s="23" t="s">
        <v>11</v>
      </c>
    </row>
    <row r="489" spans="1:10" ht="51.95" customHeight="1" x14ac:dyDescent="0.2">
      <c r="A489" s="18" t="s">
        <v>227</v>
      </c>
      <c r="B489" s="16" t="s">
        <v>48</v>
      </c>
      <c r="C489" s="18" t="s">
        <v>43</v>
      </c>
      <c r="D489" s="18" t="s">
        <v>47</v>
      </c>
      <c r="E489" s="133" t="s">
        <v>263</v>
      </c>
      <c r="F489" s="133"/>
      <c r="G489" s="17" t="s">
        <v>46</v>
      </c>
      <c r="H489" s="34">
        <v>1</v>
      </c>
      <c r="I489" s="15">
        <v>75.7</v>
      </c>
      <c r="J489" s="15">
        <v>75.7</v>
      </c>
    </row>
    <row r="490" spans="1:10" ht="24" customHeight="1" x14ac:dyDescent="0.2">
      <c r="A490" s="40" t="s">
        <v>238</v>
      </c>
      <c r="B490" s="41" t="s">
        <v>277</v>
      </c>
      <c r="C490" s="40" t="s">
        <v>97</v>
      </c>
      <c r="D490" s="40" t="s">
        <v>276</v>
      </c>
      <c r="E490" s="134" t="s">
        <v>263</v>
      </c>
      <c r="F490" s="134"/>
      <c r="G490" s="39" t="s">
        <v>223</v>
      </c>
      <c r="H490" s="38">
        <v>0.63</v>
      </c>
      <c r="I490" s="37">
        <v>19.64</v>
      </c>
      <c r="J490" s="37">
        <v>12.37</v>
      </c>
    </row>
    <row r="491" spans="1:10" ht="26.1" customHeight="1" x14ac:dyDescent="0.2">
      <c r="A491" s="32" t="s">
        <v>222</v>
      </c>
      <c r="B491" s="33" t="s">
        <v>603</v>
      </c>
      <c r="C491" s="32" t="s">
        <v>43</v>
      </c>
      <c r="D491" s="32" t="s">
        <v>602</v>
      </c>
      <c r="E491" s="131" t="s">
        <v>219</v>
      </c>
      <c r="F491" s="131"/>
      <c r="G491" s="31" t="s">
        <v>46</v>
      </c>
      <c r="H491" s="30">
        <v>1</v>
      </c>
      <c r="I491" s="29">
        <v>63.33</v>
      </c>
      <c r="J491" s="29">
        <v>63.33</v>
      </c>
    </row>
    <row r="492" spans="1:10" ht="25.5" x14ac:dyDescent="0.2">
      <c r="A492" s="28"/>
      <c r="B492" s="28"/>
      <c r="C492" s="28"/>
      <c r="D492" s="28"/>
      <c r="E492" s="28" t="s">
        <v>217</v>
      </c>
      <c r="F492" s="27">
        <v>3.9691804809712816</v>
      </c>
      <c r="G492" s="28" t="s">
        <v>216</v>
      </c>
      <c r="H492" s="27">
        <v>4.53</v>
      </c>
      <c r="I492" s="28" t="s">
        <v>215</v>
      </c>
      <c r="J492" s="27">
        <v>8.5</v>
      </c>
    </row>
    <row r="493" spans="1:10" ht="15" thickBot="1" x14ac:dyDescent="0.25">
      <c r="A493" s="28"/>
      <c r="B493" s="28"/>
      <c r="C493" s="28"/>
      <c r="D493" s="28"/>
      <c r="E493" s="28" t="s">
        <v>214</v>
      </c>
      <c r="F493" s="27">
        <v>17.809999999999999</v>
      </c>
      <c r="G493" s="28"/>
      <c r="H493" s="132" t="s">
        <v>213</v>
      </c>
      <c r="I493" s="132"/>
      <c r="J493" s="27">
        <v>93.51</v>
      </c>
    </row>
    <row r="494" spans="1:10" ht="0.95" customHeight="1" thickTop="1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</row>
    <row r="495" spans="1:10" ht="18" customHeight="1" x14ac:dyDescent="0.2">
      <c r="A495" s="36" t="s">
        <v>45</v>
      </c>
      <c r="B495" s="23" t="s">
        <v>211</v>
      </c>
      <c r="C495" s="36" t="s">
        <v>210</v>
      </c>
      <c r="D495" s="36" t="s">
        <v>10</v>
      </c>
      <c r="E495" s="126" t="s">
        <v>228</v>
      </c>
      <c r="F495" s="126"/>
      <c r="G495" s="35" t="s">
        <v>209</v>
      </c>
      <c r="H495" s="23" t="s">
        <v>208</v>
      </c>
      <c r="I495" s="23" t="s">
        <v>207</v>
      </c>
      <c r="J495" s="23" t="s">
        <v>11</v>
      </c>
    </row>
    <row r="496" spans="1:10" ht="39" customHeight="1" x14ac:dyDescent="0.2">
      <c r="A496" s="18" t="s">
        <v>227</v>
      </c>
      <c r="B496" s="16" t="s">
        <v>44</v>
      </c>
      <c r="C496" s="18" t="s">
        <v>43</v>
      </c>
      <c r="D496" s="18" t="s">
        <v>42</v>
      </c>
      <c r="E496" s="133" t="s">
        <v>263</v>
      </c>
      <c r="F496" s="133"/>
      <c r="G496" s="17" t="s">
        <v>41</v>
      </c>
      <c r="H496" s="34">
        <v>1</v>
      </c>
      <c r="I496" s="15">
        <v>1664.1</v>
      </c>
      <c r="J496" s="15">
        <v>1664.1</v>
      </c>
    </row>
    <row r="497" spans="1:10" ht="26.1" customHeight="1" x14ac:dyDescent="0.2">
      <c r="A497" s="40" t="s">
        <v>238</v>
      </c>
      <c r="B497" s="41" t="s">
        <v>584</v>
      </c>
      <c r="C497" s="40" t="s">
        <v>97</v>
      </c>
      <c r="D497" s="40" t="s">
        <v>583</v>
      </c>
      <c r="E497" s="134" t="s">
        <v>263</v>
      </c>
      <c r="F497" s="134"/>
      <c r="G497" s="39" t="s">
        <v>223</v>
      </c>
      <c r="H497" s="38">
        <v>6</v>
      </c>
      <c r="I497" s="37">
        <v>25.11</v>
      </c>
      <c r="J497" s="37">
        <v>150.66</v>
      </c>
    </row>
    <row r="498" spans="1:10" ht="24" customHeight="1" x14ac:dyDescent="0.2">
      <c r="A498" s="40" t="s">
        <v>238</v>
      </c>
      <c r="B498" s="41" t="s">
        <v>467</v>
      </c>
      <c r="C498" s="40" t="s">
        <v>97</v>
      </c>
      <c r="D498" s="40" t="s">
        <v>466</v>
      </c>
      <c r="E498" s="134" t="s">
        <v>263</v>
      </c>
      <c r="F498" s="134"/>
      <c r="G498" s="39" t="s">
        <v>223</v>
      </c>
      <c r="H498" s="38">
        <v>6</v>
      </c>
      <c r="I498" s="37">
        <v>28.62</v>
      </c>
      <c r="J498" s="37">
        <v>171.72</v>
      </c>
    </row>
    <row r="499" spans="1:10" ht="26.1" customHeight="1" x14ac:dyDescent="0.2">
      <c r="A499" s="40" t="s">
        <v>238</v>
      </c>
      <c r="B499" s="41" t="s">
        <v>431</v>
      </c>
      <c r="C499" s="40" t="s">
        <v>97</v>
      </c>
      <c r="D499" s="40" t="s">
        <v>430</v>
      </c>
      <c r="E499" s="134" t="s">
        <v>263</v>
      </c>
      <c r="F499" s="134"/>
      <c r="G499" s="39" t="s">
        <v>223</v>
      </c>
      <c r="H499" s="38">
        <v>12</v>
      </c>
      <c r="I499" s="37">
        <v>111.81</v>
      </c>
      <c r="J499" s="37">
        <v>1341.72</v>
      </c>
    </row>
    <row r="500" spans="1:10" ht="25.5" x14ac:dyDescent="0.2">
      <c r="A500" s="28"/>
      <c r="B500" s="28"/>
      <c r="C500" s="28"/>
      <c r="D500" s="28"/>
      <c r="E500" s="28" t="s">
        <v>217</v>
      </c>
      <c r="F500" s="27">
        <v>733.25239320000003</v>
      </c>
      <c r="G500" s="28" t="s">
        <v>216</v>
      </c>
      <c r="H500" s="27">
        <v>837.01</v>
      </c>
      <c r="I500" s="28" t="s">
        <v>215</v>
      </c>
      <c r="J500" s="27">
        <v>1570.26</v>
      </c>
    </row>
    <row r="501" spans="1:10" ht="15" thickBot="1" x14ac:dyDescent="0.25">
      <c r="A501" s="28"/>
      <c r="B501" s="28"/>
      <c r="C501" s="28"/>
      <c r="D501" s="28"/>
      <c r="E501" s="28" t="s">
        <v>214</v>
      </c>
      <c r="F501" s="27">
        <v>391.72</v>
      </c>
      <c r="G501" s="28"/>
      <c r="H501" s="132" t="s">
        <v>213</v>
      </c>
      <c r="I501" s="132"/>
      <c r="J501" s="27">
        <v>2055.8200000000002</v>
      </c>
    </row>
    <row r="502" spans="1:10" ht="0.95" customHeight="1" thickTop="1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</row>
    <row r="503" spans="1:10" ht="50.1" customHeight="1" x14ac:dyDescent="0.25">
      <c r="A503" s="125" t="s">
        <v>601</v>
      </c>
      <c r="B503" s="105"/>
      <c r="C503" s="105"/>
      <c r="D503" s="105"/>
      <c r="E503" s="105"/>
      <c r="F503" s="105"/>
      <c r="G503" s="105"/>
      <c r="H503" s="105"/>
      <c r="I503" s="105"/>
      <c r="J503" s="105"/>
    </row>
    <row r="504" spans="1:10" ht="18" customHeight="1" x14ac:dyDescent="0.2">
      <c r="A504" s="36"/>
      <c r="B504" s="23" t="s">
        <v>211</v>
      </c>
      <c r="C504" s="36" t="s">
        <v>210</v>
      </c>
      <c r="D504" s="36" t="s">
        <v>10</v>
      </c>
      <c r="E504" s="126" t="s">
        <v>228</v>
      </c>
      <c r="F504" s="126"/>
      <c r="G504" s="35" t="s">
        <v>209</v>
      </c>
      <c r="H504" s="23" t="s">
        <v>208</v>
      </c>
      <c r="I504" s="23" t="s">
        <v>207</v>
      </c>
      <c r="J504" s="23" t="s">
        <v>11</v>
      </c>
    </row>
    <row r="505" spans="1:10" ht="24" customHeight="1" x14ac:dyDescent="0.2">
      <c r="A505" s="18" t="s">
        <v>227</v>
      </c>
      <c r="B505" s="16" t="s">
        <v>512</v>
      </c>
      <c r="C505" s="18" t="s">
        <v>97</v>
      </c>
      <c r="D505" s="18" t="s">
        <v>511</v>
      </c>
      <c r="E505" s="133" t="s">
        <v>263</v>
      </c>
      <c r="F505" s="133"/>
      <c r="G505" s="17" t="s">
        <v>223</v>
      </c>
      <c r="H505" s="34">
        <v>1</v>
      </c>
      <c r="I505" s="15">
        <v>18.440000000000001</v>
      </c>
      <c r="J505" s="15">
        <v>18.440000000000001</v>
      </c>
    </row>
    <row r="506" spans="1:10" ht="26.1" customHeight="1" x14ac:dyDescent="0.2">
      <c r="A506" s="40" t="s">
        <v>238</v>
      </c>
      <c r="B506" s="41" t="s">
        <v>506</v>
      </c>
      <c r="C506" s="40" t="s">
        <v>97</v>
      </c>
      <c r="D506" s="40" t="s">
        <v>505</v>
      </c>
      <c r="E506" s="134" t="s">
        <v>263</v>
      </c>
      <c r="F506" s="134"/>
      <c r="G506" s="39" t="s">
        <v>223</v>
      </c>
      <c r="H506" s="38">
        <v>1</v>
      </c>
      <c r="I506" s="37">
        <v>0.11</v>
      </c>
      <c r="J506" s="37">
        <v>0.11</v>
      </c>
    </row>
    <row r="507" spans="1:10" ht="24" customHeight="1" x14ac:dyDescent="0.2">
      <c r="A507" s="32" t="s">
        <v>222</v>
      </c>
      <c r="B507" s="33" t="s">
        <v>504</v>
      </c>
      <c r="C507" s="32" t="s">
        <v>97</v>
      </c>
      <c r="D507" s="32" t="s">
        <v>503</v>
      </c>
      <c r="E507" s="131" t="s">
        <v>248</v>
      </c>
      <c r="F507" s="131"/>
      <c r="G507" s="31" t="s">
        <v>223</v>
      </c>
      <c r="H507" s="30">
        <v>1</v>
      </c>
      <c r="I507" s="29">
        <v>12.07</v>
      </c>
      <c r="J507" s="29">
        <v>12.07</v>
      </c>
    </row>
    <row r="508" spans="1:10" ht="24" customHeight="1" x14ac:dyDescent="0.2">
      <c r="A508" s="32" t="s">
        <v>222</v>
      </c>
      <c r="B508" s="33" t="s">
        <v>262</v>
      </c>
      <c r="C508" s="32" t="s">
        <v>97</v>
      </c>
      <c r="D508" s="32" t="s">
        <v>261</v>
      </c>
      <c r="E508" s="131" t="s">
        <v>256</v>
      </c>
      <c r="F508" s="131"/>
      <c r="G508" s="31" t="s">
        <v>223</v>
      </c>
      <c r="H508" s="30">
        <v>1</v>
      </c>
      <c r="I508" s="29">
        <v>2.94</v>
      </c>
      <c r="J508" s="29">
        <v>2.94</v>
      </c>
    </row>
    <row r="509" spans="1:10" ht="26.1" customHeight="1" x14ac:dyDescent="0.2">
      <c r="A509" s="32" t="s">
        <v>222</v>
      </c>
      <c r="B509" s="33" t="s">
        <v>375</v>
      </c>
      <c r="C509" s="32" t="s">
        <v>97</v>
      </c>
      <c r="D509" s="32" t="s">
        <v>374</v>
      </c>
      <c r="E509" s="131" t="s">
        <v>229</v>
      </c>
      <c r="F509" s="131"/>
      <c r="G509" s="31" t="s">
        <v>223</v>
      </c>
      <c r="H509" s="30">
        <v>1</v>
      </c>
      <c r="I509" s="29">
        <v>1.0900000000000001</v>
      </c>
      <c r="J509" s="29">
        <v>1.0900000000000001</v>
      </c>
    </row>
    <row r="510" spans="1:10" ht="24" customHeight="1" x14ac:dyDescent="0.2">
      <c r="A510" s="32" t="s">
        <v>222</v>
      </c>
      <c r="B510" s="33" t="s">
        <v>258</v>
      </c>
      <c r="C510" s="32" t="s">
        <v>97</v>
      </c>
      <c r="D510" s="32" t="s">
        <v>257</v>
      </c>
      <c r="E510" s="131" t="s">
        <v>256</v>
      </c>
      <c r="F510" s="131"/>
      <c r="G510" s="31" t="s">
        <v>223</v>
      </c>
      <c r="H510" s="30">
        <v>1</v>
      </c>
      <c r="I510" s="29">
        <v>0.81</v>
      </c>
      <c r="J510" s="29">
        <v>0.81</v>
      </c>
    </row>
    <row r="511" spans="1:10" ht="26.1" customHeight="1" x14ac:dyDescent="0.2">
      <c r="A511" s="32" t="s">
        <v>222</v>
      </c>
      <c r="B511" s="33" t="s">
        <v>373</v>
      </c>
      <c r="C511" s="32" t="s">
        <v>97</v>
      </c>
      <c r="D511" s="32" t="s">
        <v>372</v>
      </c>
      <c r="E511" s="131" t="s">
        <v>229</v>
      </c>
      <c r="F511" s="131"/>
      <c r="G511" s="31" t="s">
        <v>223</v>
      </c>
      <c r="H511" s="30">
        <v>1</v>
      </c>
      <c r="I511" s="29">
        <v>0.74</v>
      </c>
      <c r="J511" s="29">
        <v>0.74</v>
      </c>
    </row>
    <row r="512" spans="1:10" ht="24" customHeight="1" x14ac:dyDescent="0.2">
      <c r="A512" s="32" t="s">
        <v>222</v>
      </c>
      <c r="B512" s="33" t="s">
        <v>253</v>
      </c>
      <c r="C512" s="32" t="s">
        <v>97</v>
      </c>
      <c r="D512" s="32" t="s">
        <v>252</v>
      </c>
      <c r="E512" s="131" t="s">
        <v>251</v>
      </c>
      <c r="F512" s="131"/>
      <c r="G512" s="31" t="s">
        <v>223</v>
      </c>
      <c r="H512" s="30">
        <v>1</v>
      </c>
      <c r="I512" s="29">
        <v>0.06</v>
      </c>
      <c r="J512" s="29">
        <v>0.06</v>
      </c>
    </row>
    <row r="513" spans="1:10" ht="24" customHeight="1" x14ac:dyDescent="0.2">
      <c r="A513" s="32" t="s">
        <v>222</v>
      </c>
      <c r="B513" s="33" t="s">
        <v>247</v>
      </c>
      <c r="C513" s="32" t="s">
        <v>97</v>
      </c>
      <c r="D513" s="32" t="s">
        <v>246</v>
      </c>
      <c r="E513" s="131" t="s">
        <v>245</v>
      </c>
      <c r="F513" s="131"/>
      <c r="G513" s="31" t="s">
        <v>223</v>
      </c>
      <c r="H513" s="30">
        <v>1</v>
      </c>
      <c r="I513" s="29">
        <v>0.62</v>
      </c>
      <c r="J513" s="29">
        <v>0.62</v>
      </c>
    </row>
    <row r="514" spans="1:10" ht="25.5" x14ac:dyDescent="0.2">
      <c r="A514" s="28"/>
      <c r="B514" s="28"/>
      <c r="C514" s="28"/>
      <c r="D514" s="28"/>
      <c r="E514" s="28" t="s">
        <v>217</v>
      </c>
      <c r="F514" s="27">
        <v>5.6876021000000003</v>
      </c>
      <c r="G514" s="28" t="s">
        <v>216</v>
      </c>
      <c r="H514" s="27">
        <v>6.49</v>
      </c>
      <c r="I514" s="28" t="s">
        <v>215</v>
      </c>
      <c r="J514" s="27">
        <v>12.18</v>
      </c>
    </row>
    <row r="515" spans="1:10" ht="15" thickBot="1" x14ac:dyDescent="0.25">
      <c r="A515" s="28"/>
      <c r="B515" s="28"/>
      <c r="C515" s="28"/>
      <c r="D515" s="28"/>
      <c r="E515" s="28" t="s">
        <v>214</v>
      </c>
      <c r="F515" s="27">
        <v>4.34</v>
      </c>
      <c r="G515" s="28"/>
      <c r="H515" s="132" t="s">
        <v>213</v>
      </c>
      <c r="I515" s="132"/>
      <c r="J515" s="27">
        <v>22.78</v>
      </c>
    </row>
    <row r="516" spans="1:10" ht="0.95" customHeight="1" thickTop="1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</row>
    <row r="517" spans="1:10" ht="18" customHeight="1" x14ac:dyDescent="0.2">
      <c r="A517" s="36"/>
      <c r="B517" s="23" t="s">
        <v>211</v>
      </c>
      <c r="C517" s="36" t="s">
        <v>210</v>
      </c>
      <c r="D517" s="36" t="s">
        <v>10</v>
      </c>
      <c r="E517" s="126" t="s">
        <v>228</v>
      </c>
      <c r="F517" s="126"/>
      <c r="G517" s="35" t="s">
        <v>209</v>
      </c>
      <c r="H517" s="23" t="s">
        <v>208</v>
      </c>
      <c r="I517" s="23" t="s">
        <v>207</v>
      </c>
      <c r="J517" s="23" t="s">
        <v>11</v>
      </c>
    </row>
    <row r="518" spans="1:10" ht="26.1" customHeight="1" x14ac:dyDescent="0.2">
      <c r="A518" s="18" t="s">
        <v>227</v>
      </c>
      <c r="B518" s="16" t="s">
        <v>362</v>
      </c>
      <c r="C518" s="18" t="s">
        <v>97</v>
      </c>
      <c r="D518" s="18" t="s">
        <v>361</v>
      </c>
      <c r="E518" s="133" t="s">
        <v>263</v>
      </c>
      <c r="F518" s="133"/>
      <c r="G518" s="17" t="s">
        <v>223</v>
      </c>
      <c r="H518" s="34">
        <v>1</v>
      </c>
      <c r="I518" s="15">
        <v>24.14</v>
      </c>
      <c r="J518" s="15">
        <v>24.14</v>
      </c>
    </row>
    <row r="519" spans="1:10" ht="26.1" customHeight="1" x14ac:dyDescent="0.2">
      <c r="A519" s="40" t="s">
        <v>238</v>
      </c>
      <c r="B519" s="41" t="s">
        <v>502</v>
      </c>
      <c r="C519" s="40" t="s">
        <v>97</v>
      </c>
      <c r="D519" s="40" t="s">
        <v>501</v>
      </c>
      <c r="E519" s="134" t="s">
        <v>263</v>
      </c>
      <c r="F519" s="134"/>
      <c r="G519" s="39" t="s">
        <v>223</v>
      </c>
      <c r="H519" s="38">
        <v>1</v>
      </c>
      <c r="I519" s="37">
        <v>0.21</v>
      </c>
      <c r="J519" s="37">
        <v>0.21</v>
      </c>
    </row>
    <row r="520" spans="1:10" ht="24" customHeight="1" x14ac:dyDescent="0.2">
      <c r="A520" s="32" t="s">
        <v>222</v>
      </c>
      <c r="B520" s="33" t="s">
        <v>262</v>
      </c>
      <c r="C520" s="32" t="s">
        <v>97</v>
      </c>
      <c r="D520" s="32" t="s">
        <v>261</v>
      </c>
      <c r="E520" s="131" t="s">
        <v>256</v>
      </c>
      <c r="F520" s="131"/>
      <c r="G520" s="31" t="s">
        <v>223</v>
      </c>
      <c r="H520" s="30">
        <v>1</v>
      </c>
      <c r="I520" s="29">
        <v>2.94</v>
      </c>
      <c r="J520" s="29">
        <v>2.94</v>
      </c>
    </row>
    <row r="521" spans="1:10" ht="24" customHeight="1" x14ac:dyDescent="0.2">
      <c r="A521" s="32" t="s">
        <v>222</v>
      </c>
      <c r="B521" s="33" t="s">
        <v>500</v>
      </c>
      <c r="C521" s="32" t="s">
        <v>97</v>
      </c>
      <c r="D521" s="32" t="s">
        <v>499</v>
      </c>
      <c r="E521" s="131" t="s">
        <v>248</v>
      </c>
      <c r="F521" s="131"/>
      <c r="G521" s="31" t="s">
        <v>223</v>
      </c>
      <c r="H521" s="30">
        <v>1</v>
      </c>
      <c r="I521" s="29">
        <v>17.79</v>
      </c>
      <c r="J521" s="29">
        <v>17.79</v>
      </c>
    </row>
    <row r="522" spans="1:10" ht="26.1" customHeight="1" x14ac:dyDescent="0.2">
      <c r="A522" s="32" t="s">
        <v>222</v>
      </c>
      <c r="B522" s="33" t="s">
        <v>260</v>
      </c>
      <c r="C522" s="32" t="s">
        <v>97</v>
      </c>
      <c r="D522" s="32" t="s">
        <v>259</v>
      </c>
      <c r="E522" s="131" t="s">
        <v>229</v>
      </c>
      <c r="F522" s="131"/>
      <c r="G522" s="31" t="s">
        <v>223</v>
      </c>
      <c r="H522" s="30">
        <v>1</v>
      </c>
      <c r="I522" s="29">
        <v>1.26</v>
      </c>
      <c r="J522" s="29">
        <v>1.26</v>
      </c>
    </row>
    <row r="523" spans="1:10" ht="24" customHeight="1" x14ac:dyDescent="0.2">
      <c r="A523" s="32" t="s">
        <v>222</v>
      </c>
      <c r="B523" s="33" t="s">
        <v>258</v>
      </c>
      <c r="C523" s="32" t="s">
        <v>97</v>
      </c>
      <c r="D523" s="32" t="s">
        <v>257</v>
      </c>
      <c r="E523" s="131" t="s">
        <v>256</v>
      </c>
      <c r="F523" s="131"/>
      <c r="G523" s="31" t="s">
        <v>223</v>
      </c>
      <c r="H523" s="30">
        <v>1</v>
      </c>
      <c r="I523" s="29">
        <v>0.81</v>
      </c>
      <c r="J523" s="29">
        <v>0.81</v>
      </c>
    </row>
    <row r="524" spans="1:10" ht="26.1" customHeight="1" x14ac:dyDescent="0.2">
      <c r="A524" s="32" t="s">
        <v>222</v>
      </c>
      <c r="B524" s="33" t="s">
        <v>255</v>
      </c>
      <c r="C524" s="32" t="s">
        <v>97</v>
      </c>
      <c r="D524" s="32" t="s">
        <v>254</v>
      </c>
      <c r="E524" s="131" t="s">
        <v>229</v>
      </c>
      <c r="F524" s="131"/>
      <c r="G524" s="31" t="s">
        <v>223</v>
      </c>
      <c r="H524" s="30">
        <v>1</v>
      </c>
      <c r="I524" s="29">
        <v>0.45</v>
      </c>
      <c r="J524" s="29">
        <v>0.45</v>
      </c>
    </row>
    <row r="525" spans="1:10" ht="24" customHeight="1" x14ac:dyDescent="0.2">
      <c r="A525" s="32" t="s">
        <v>222</v>
      </c>
      <c r="B525" s="33" t="s">
        <v>253</v>
      </c>
      <c r="C525" s="32" t="s">
        <v>97</v>
      </c>
      <c r="D525" s="32" t="s">
        <v>252</v>
      </c>
      <c r="E525" s="131" t="s">
        <v>251</v>
      </c>
      <c r="F525" s="131"/>
      <c r="G525" s="31" t="s">
        <v>223</v>
      </c>
      <c r="H525" s="30">
        <v>1</v>
      </c>
      <c r="I525" s="29">
        <v>0.06</v>
      </c>
      <c r="J525" s="29">
        <v>0.06</v>
      </c>
    </row>
    <row r="526" spans="1:10" ht="24" customHeight="1" x14ac:dyDescent="0.2">
      <c r="A526" s="32" t="s">
        <v>222</v>
      </c>
      <c r="B526" s="33" t="s">
        <v>247</v>
      </c>
      <c r="C526" s="32" t="s">
        <v>97</v>
      </c>
      <c r="D526" s="32" t="s">
        <v>246</v>
      </c>
      <c r="E526" s="131" t="s">
        <v>245</v>
      </c>
      <c r="F526" s="131"/>
      <c r="G526" s="31" t="s">
        <v>223</v>
      </c>
      <c r="H526" s="30">
        <v>1</v>
      </c>
      <c r="I526" s="29">
        <v>0.62</v>
      </c>
      <c r="J526" s="29">
        <v>0.62</v>
      </c>
    </row>
    <row r="527" spans="1:10" ht="25.5" x14ac:dyDescent="0.2">
      <c r="A527" s="28"/>
      <c r="B527" s="28"/>
      <c r="C527" s="28"/>
      <c r="D527" s="28"/>
      <c r="E527" s="28" t="s">
        <v>217</v>
      </c>
      <c r="F527" s="27">
        <v>8.4053234000000003</v>
      </c>
      <c r="G527" s="28" t="s">
        <v>216</v>
      </c>
      <c r="H527" s="27">
        <v>9.59</v>
      </c>
      <c r="I527" s="28" t="s">
        <v>215</v>
      </c>
      <c r="J527" s="27">
        <v>18</v>
      </c>
    </row>
    <row r="528" spans="1:10" ht="15" thickBot="1" x14ac:dyDescent="0.25">
      <c r="A528" s="28"/>
      <c r="B528" s="28"/>
      <c r="C528" s="28"/>
      <c r="D528" s="28"/>
      <c r="E528" s="28" t="s">
        <v>214</v>
      </c>
      <c r="F528" s="27">
        <v>5.68</v>
      </c>
      <c r="G528" s="28"/>
      <c r="H528" s="132" t="s">
        <v>213</v>
      </c>
      <c r="I528" s="132"/>
      <c r="J528" s="27">
        <v>29.82</v>
      </c>
    </row>
    <row r="529" spans="1:10" ht="0.95" customHeight="1" thickTop="1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</row>
    <row r="530" spans="1:10" ht="18" customHeight="1" x14ac:dyDescent="0.2">
      <c r="A530" s="36"/>
      <c r="B530" s="23" t="s">
        <v>211</v>
      </c>
      <c r="C530" s="36" t="s">
        <v>210</v>
      </c>
      <c r="D530" s="36" t="s">
        <v>10</v>
      </c>
      <c r="E530" s="126" t="s">
        <v>228</v>
      </c>
      <c r="F530" s="126"/>
      <c r="G530" s="35" t="s">
        <v>209</v>
      </c>
      <c r="H530" s="23" t="s">
        <v>208</v>
      </c>
      <c r="I530" s="23" t="s">
        <v>207</v>
      </c>
      <c r="J530" s="23" t="s">
        <v>11</v>
      </c>
    </row>
    <row r="531" spans="1:10" ht="39" customHeight="1" x14ac:dyDescent="0.2">
      <c r="A531" s="18" t="s">
        <v>227</v>
      </c>
      <c r="B531" s="16" t="s">
        <v>600</v>
      </c>
      <c r="C531" s="18" t="s">
        <v>97</v>
      </c>
      <c r="D531" s="18" t="s">
        <v>599</v>
      </c>
      <c r="E531" s="133" t="s">
        <v>263</v>
      </c>
      <c r="F531" s="133"/>
      <c r="G531" s="17" t="s">
        <v>173</v>
      </c>
      <c r="H531" s="34">
        <v>1</v>
      </c>
      <c r="I531" s="15">
        <v>518.37</v>
      </c>
      <c r="J531" s="15">
        <v>518.37</v>
      </c>
    </row>
    <row r="532" spans="1:10" ht="51.95" customHeight="1" x14ac:dyDescent="0.2">
      <c r="A532" s="40" t="s">
        <v>238</v>
      </c>
      <c r="B532" s="41" t="s">
        <v>528</v>
      </c>
      <c r="C532" s="40" t="s">
        <v>97</v>
      </c>
      <c r="D532" s="40" t="s">
        <v>527</v>
      </c>
      <c r="E532" s="134" t="s">
        <v>224</v>
      </c>
      <c r="F532" s="134"/>
      <c r="G532" s="39" t="s">
        <v>239</v>
      </c>
      <c r="H532" s="38">
        <v>0.8</v>
      </c>
      <c r="I532" s="37">
        <v>1.57</v>
      </c>
      <c r="J532" s="37">
        <v>1.25</v>
      </c>
    </row>
    <row r="533" spans="1:10" ht="51.95" customHeight="1" x14ac:dyDescent="0.2">
      <c r="A533" s="40" t="s">
        <v>238</v>
      </c>
      <c r="B533" s="41" t="s">
        <v>526</v>
      </c>
      <c r="C533" s="40" t="s">
        <v>97</v>
      </c>
      <c r="D533" s="40" t="s">
        <v>525</v>
      </c>
      <c r="E533" s="134" t="s">
        <v>224</v>
      </c>
      <c r="F533" s="134"/>
      <c r="G533" s="39" t="s">
        <v>242</v>
      </c>
      <c r="H533" s="38">
        <v>2.62</v>
      </c>
      <c r="I533" s="37">
        <v>0.32</v>
      </c>
      <c r="J533" s="37">
        <v>0.83</v>
      </c>
    </row>
    <row r="534" spans="1:10" ht="26.1" customHeight="1" x14ac:dyDescent="0.2">
      <c r="A534" s="40" t="s">
        <v>238</v>
      </c>
      <c r="B534" s="41" t="s">
        <v>395</v>
      </c>
      <c r="C534" s="40" t="s">
        <v>97</v>
      </c>
      <c r="D534" s="40" t="s">
        <v>394</v>
      </c>
      <c r="E534" s="134" t="s">
        <v>263</v>
      </c>
      <c r="F534" s="134"/>
      <c r="G534" s="39" t="s">
        <v>223</v>
      </c>
      <c r="H534" s="38">
        <v>3.42</v>
      </c>
      <c r="I534" s="37">
        <v>22.84</v>
      </c>
      <c r="J534" s="37">
        <v>78.11</v>
      </c>
    </row>
    <row r="535" spans="1:10" ht="26.1" customHeight="1" x14ac:dyDescent="0.2">
      <c r="A535" s="32" t="s">
        <v>222</v>
      </c>
      <c r="B535" s="33" t="s">
        <v>520</v>
      </c>
      <c r="C535" s="32" t="s">
        <v>97</v>
      </c>
      <c r="D535" s="32" t="s">
        <v>519</v>
      </c>
      <c r="E535" s="131" t="s">
        <v>219</v>
      </c>
      <c r="F535" s="131"/>
      <c r="G535" s="31" t="s">
        <v>173</v>
      </c>
      <c r="H535" s="30">
        <v>1.07</v>
      </c>
      <c r="I535" s="29">
        <v>75</v>
      </c>
      <c r="J535" s="29">
        <v>80.25</v>
      </c>
    </row>
    <row r="536" spans="1:10" ht="24" customHeight="1" x14ac:dyDescent="0.2">
      <c r="A536" s="32" t="s">
        <v>222</v>
      </c>
      <c r="B536" s="33" t="s">
        <v>518</v>
      </c>
      <c r="C536" s="32" t="s">
        <v>97</v>
      </c>
      <c r="D536" s="32" t="s">
        <v>517</v>
      </c>
      <c r="E536" s="131" t="s">
        <v>219</v>
      </c>
      <c r="F536" s="131"/>
      <c r="G536" s="31" t="s">
        <v>352</v>
      </c>
      <c r="H536" s="30">
        <v>483.7</v>
      </c>
      <c r="I536" s="29">
        <v>0.74</v>
      </c>
      <c r="J536" s="29">
        <v>357.93</v>
      </c>
    </row>
    <row r="537" spans="1:10" ht="25.5" x14ac:dyDescent="0.2">
      <c r="A537" s="28"/>
      <c r="B537" s="28"/>
      <c r="C537" s="28"/>
      <c r="D537" s="28"/>
      <c r="E537" s="28" t="s">
        <v>217</v>
      </c>
      <c r="F537" s="27">
        <v>28.16717254261032</v>
      </c>
      <c r="G537" s="28" t="s">
        <v>216</v>
      </c>
      <c r="H537" s="27">
        <v>32.15</v>
      </c>
      <c r="I537" s="28" t="s">
        <v>215</v>
      </c>
      <c r="J537" s="27">
        <v>60.32</v>
      </c>
    </row>
    <row r="538" spans="1:10" ht="15" thickBot="1" x14ac:dyDescent="0.25">
      <c r="A538" s="28"/>
      <c r="B538" s="28"/>
      <c r="C538" s="28"/>
      <c r="D538" s="28"/>
      <c r="E538" s="28" t="s">
        <v>214</v>
      </c>
      <c r="F538" s="27">
        <v>122.02</v>
      </c>
      <c r="G538" s="28"/>
      <c r="H538" s="132" t="s">
        <v>213</v>
      </c>
      <c r="I538" s="132"/>
      <c r="J538" s="27">
        <v>640.39</v>
      </c>
    </row>
    <row r="539" spans="1:10" ht="0.95" customHeight="1" thickTop="1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</row>
    <row r="540" spans="1:10" ht="18" customHeight="1" x14ac:dyDescent="0.2">
      <c r="A540" s="36"/>
      <c r="B540" s="23" t="s">
        <v>211</v>
      </c>
      <c r="C540" s="36" t="s">
        <v>210</v>
      </c>
      <c r="D540" s="36" t="s">
        <v>10</v>
      </c>
      <c r="E540" s="126" t="s">
        <v>228</v>
      </c>
      <c r="F540" s="126"/>
      <c r="G540" s="35" t="s">
        <v>209</v>
      </c>
      <c r="H540" s="23" t="s">
        <v>208</v>
      </c>
      <c r="I540" s="23" t="s">
        <v>207</v>
      </c>
      <c r="J540" s="23" t="s">
        <v>11</v>
      </c>
    </row>
    <row r="541" spans="1:10" ht="39" customHeight="1" x14ac:dyDescent="0.2">
      <c r="A541" s="18" t="s">
        <v>227</v>
      </c>
      <c r="B541" s="16" t="s">
        <v>598</v>
      </c>
      <c r="C541" s="18" t="s">
        <v>97</v>
      </c>
      <c r="D541" s="18" t="s">
        <v>597</v>
      </c>
      <c r="E541" s="133" t="s">
        <v>263</v>
      </c>
      <c r="F541" s="133"/>
      <c r="G541" s="17" t="s">
        <v>173</v>
      </c>
      <c r="H541" s="34">
        <v>1</v>
      </c>
      <c r="I541" s="15">
        <v>440.48</v>
      </c>
      <c r="J541" s="15">
        <v>440.48</v>
      </c>
    </row>
    <row r="542" spans="1:10" ht="51.95" customHeight="1" x14ac:dyDescent="0.2">
      <c r="A542" s="40" t="s">
        <v>238</v>
      </c>
      <c r="B542" s="41" t="s">
        <v>528</v>
      </c>
      <c r="C542" s="40" t="s">
        <v>97</v>
      </c>
      <c r="D542" s="40" t="s">
        <v>527</v>
      </c>
      <c r="E542" s="134" t="s">
        <v>224</v>
      </c>
      <c r="F542" s="134"/>
      <c r="G542" s="39" t="s">
        <v>239</v>
      </c>
      <c r="H542" s="38">
        <v>1.08</v>
      </c>
      <c r="I542" s="37">
        <v>1.57</v>
      </c>
      <c r="J542" s="37">
        <v>1.69</v>
      </c>
    </row>
    <row r="543" spans="1:10" ht="51.95" customHeight="1" x14ac:dyDescent="0.2">
      <c r="A543" s="40" t="s">
        <v>238</v>
      </c>
      <c r="B543" s="41" t="s">
        <v>526</v>
      </c>
      <c r="C543" s="40" t="s">
        <v>97</v>
      </c>
      <c r="D543" s="40" t="s">
        <v>525</v>
      </c>
      <c r="E543" s="134" t="s">
        <v>224</v>
      </c>
      <c r="F543" s="134"/>
      <c r="G543" s="39" t="s">
        <v>242</v>
      </c>
      <c r="H543" s="38">
        <v>3.56</v>
      </c>
      <c r="I543" s="37">
        <v>0.32</v>
      </c>
      <c r="J543" s="37">
        <v>1.1299999999999999</v>
      </c>
    </row>
    <row r="544" spans="1:10" ht="26.1" customHeight="1" x14ac:dyDescent="0.2">
      <c r="A544" s="40" t="s">
        <v>238</v>
      </c>
      <c r="B544" s="41" t="s">
        <v>395</v>
      </c>
      <c r="C544" s="40" t="s">
        <v>97</v>
      </c>
      <c r="D544" s="40" t="s">
        <v>394</v>
      </c>
      <c r="E544" s="134" t="s">
        <v>263</v>
      </c>
      <c r="F544" s="134"/>
      <c r="G544" s="39" t="s">
        <v>223</v>
      </c>
      <c r="H544" s="38">
        <v>4.6399999999999997</v>
      </c>
      <c r="I544" s="37">
        <v>22.84</v>
      </c>
      <c r="J544" s="37">
        <v>105.97</v>
      </c>
    </row>
    <row r="545" spans="1:10" ht="26.1" customHeight="1" x14ac:dyDescent="0.2">
      <c r="A545" s="32" t="s">
        <v>222</v>
      </c>
      <c r="B545" s="33" t="s">
        <v>596</v>
      </c>
      <c r="C545" s="32" t="s">
        <v>97</v>
      </c>
      <c r="D545" s="32" t="s">
        <v>595</v>
      </c>
      <c r="E545" s="131" t="s">
        <v>219</v>
      </c>
      <c r="F545" s="131"/>
      <c r="G545" s="31" t="s">
        <v>173</v>
      </c>
      <c r="H545" s="30">
        <v>1.02</v>
      </c>
      <c r="I545" s="29">
        <v>75.98</v>
      </c>
      <c r="J545" s="29">
        <v>77.489999999999995</v>
      </c>
    </row>
    <row r="546" spans="1:10" ht="24" customHeight="1" x14ac:dyDescent="0.2">
      <c r="A546" s="32" t="s">
        <v>222</v>
      </c>
      <c r="B546" s="33" t="s">
        <v>518</v>
      </c>
      <c r="C546" s="32" t="s">
        <v>97</v>
      </c>
      <c r="D546" s="32" t="s">
        <v>517</v>
      </c>
      <c r="E546" s="131" t="s">
        <v>219</v>
      </c>
      <c r="F546" s="131"/>
      <c r="G546" s="31" t="s">
        <v>352</v>
      </c>
      <c r="H546" s="30">
        <v>343.52</v>
      </c>
      <c r="I546" s="29">
        <v>0.74</v>
      </c>
      <c r="J546" s="29">
        <v>254.2</v>
      </c>
    </row>
    <row r="547" spans="1:10" ht="25.5" x14ac:dyDescent="0.2">
      <c r="A547" s="28"/>
      <c r="B547" s="28"/>
      <c r="C547" s="28"/>
      <c r="D547" s="28"/>
      <c r="E547" s="28" t="s">
        <v>217</v>
      </c>
      <c r="F547" s="27">
        <v>38.216203595610551</v>
      </c>
      <c r="G547" s="28" t="s">
        <v>216</v>
      </c>
      <c r="H547" s="27">
        <v>43.62</v>
      </c>
      <c r="I547" s="28" t="s">
        <v>215</v>
      </c>
      <c r="J547" s="27">
        <v>81.84</v>
      </c>
    </row>
    <row r="548" spans="1:10" ht="15" thickBot="1" x14ac:dyDescent="0.25">
      <c r="A548" s="28"/>
      <c r="B548" s="28"/>
      <c r="C548" s="28"/>
      <c r="D548" s="28"/>
      <c r="E548" s="28" t="s">
        <v>214</v>
      </c>
      <c r="F548" s="27">
        <v>103.68</v>
      </c>
      <c r="G548" s="28"/>
      <c r="H548" s="132" t="s">
        <v>213</v>
      </c>
      <c r="I548" s="132"/>
      <c r="J548" s="27">
        <v>544.16</v>
      </c>
    </row>
    <row r="549" spans="1:10" ht="0.95" customHeight="1" thickTop="1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</row>
    <row r="550" spans="1:10" ht="18" customHeight="1" x14ac:dyDescent="0.2">
      <c r="A550" s="36"/>
      <c r="B550" s="23" t="s">
        <v>211</v>
      </c>
      <c r="C550" s="36" t="s">
        <v>210</v>
      </c>
      <c r="D550" s="36" t="s">
        <v>10</v>
      </c>
      <c r="E550" s="126" t="s">
        <v>228</v>
      </c>
      <c r="F550" s="126"/>
      <c r="G550" s="35" t="s">
        <v>209</v>
      </c>
      <c r="H550" s="23" t="s">
        <v>208</v>
      </c>
      <c r="I550" s="23" t="s">
        <v>207</v>
      </c>
      <c r="J550" s="23" t="s">
        <v>11</v>
      </c>
    </row>
    <row r="551" spans="1:10" ht="39" customHeight="1" x14ac:dyDescent="0.2">
      <c r="A551" s="18" t="s">
        <v>227</v>
      </c>
      <c r="B551" s="16" t="s">
        <v>594</v>
      </c>
      <c r="C551" s="18" t="s">
        <v>97</v>
      </c>
      <c r="D551" s="18" t="s">
        <v>593</v>
      </c>
      <c r="E551" s="133" t="s">
        <v>263</v>
      </c>
      <c r="F551" s="133"/>
      <c r="G551" s="17" t="s">
        <v>173</v>
      </c>
      <c r="H551" s="34">
        <v>1</v>
      </c>
      <c r="I551" s="15">
        <v>556.01</v>
      </c>
      <c r="J551" s="15">
        <v>556.01</v>
      </c>
    </row>
    <row r="552" spans="1:10" ht="51.95" customHeight="1" x14ac:dyDescent="0.2">
      <c r="A552" s="40" t="s">
        <v>238</v>
      </c>
      <c r="B552" s="41" t="s">
        <v>528</v>
      </c>
      <c r="C552" s="40" t="s">
        <v>97</v>
      </c>
      <c r="D552" s="40" t="s">
        <v>527</v>
      </c>
      <c r="E552" s="134" t="s">
        <v>224</v>
      </c>
      <c r="F552" s="134"/>
      <c r="G552" s="39" t="s">
        <v>239</v>
      </c>
      <c r="H552" s="38">
        <v>1.1299999999999999</v>
      </c>
      <c r="I552" s="37">
        <v>1.57</v>
      </c>
      <c r="J552" s="37">
        <v>1.77</v>
      </c>
    </row>
    <row r="553" spans="1:10" ht="51.95" customHeight="1" x14ac:dyDescent="0.2">
      <c r="A553" s="40" t="s">
        <v>238</v>
      </c>
      <c r="B553" s="41" t="s">
        <v>526</v>
      </c>
      <c r="C553" s="40" t="s">
        <v>97</v>
      </c>
      <c r="D553" s="40" t="s">
        <v>525</v>
      </c>
      <c r="E553" s="134" t="s">
        <v>224</v>
      </c>
      <c r="F553" s="134"/>
      <c r="G553" s="39" t="s">
        <v>242</v>
      </c>
      <c r="H553" s="38">
        <v>3.72</v>
      </c>
      <c r="I553" s="37">
        <v>0.32</v>
      </c>
      <c r="J553" s="37">
        <v>1.19</v>
      </c>
    </row>
    <row r="554" spans="1:10" ht="26.1" customHeight="1" x14ac:dyDescent="0.2">
      <c r="A554" s="40" t="s">
        <v>238</v>
      </c>
      <c r="B554" s="41" t="s">
        <v>395</v>
      </c>
      <c r="C554" s="40" t="s">
        <v>97</v>
      </c>
      <c r="D554" s="40" t="s">
        <v>394</v>
      </c>
      <c r="E554" s="134" t="s">
        <v>263</v>
      </c>
      <c r="F554" s="134"/>
      <c r="G554" s="39" t="s">
        <v>223</v>
      </c>
      <c r="H554" s="38">
        <v>4.8499999999999996</v>
      </c>
      <c r="I554" s="37">
        <v>22.84</v>
      </c>
      <c r="J554" s="37">
        <v>110.77</v>
      </c>
    </row>
    <row r="555" spans="1:10" ht="26.1" customHeight="1" x14ac:dyDescent="0.2">
      <c r="A555" s="32" t="s">
        <v>222</v>
      </c>
      <c r="B555" s="33" t="s">
        <v>520</v>
      </c>
      <c r="C555" s="32" t="s">
        <v>97</v>
      </c>
      <c r="D555" s="32" t="s">
        <v>519</v>
      </c>
      <c r="E555" s="131" t="s">
        <v>219</v>
      </c>
      <c r="F555" s="131"/>
      <c r="G555" s="31" t="s">
        <v>173</v>
      </c>
      <c r="H555" s="30">
        <v>1.36</v>
      </c>
      <c r="I555" s="29">
        <v>75</v>
      </c>
      <c r="J555" s="29">
        <v>102</v>
      </c>
    </row>
    <row r="556" spans="1:10" ht="24" customHeight="1" x14ac:dyDescent="0.2">
      <c r="A556" s="32" t="s">
        <v>222</v>
      </c>
      <c r="B556" s="33" t="s">
        <v>518</v>
      </c>
      <c r="C556" s="32" t="s">
        <v>97</v>
      </c>
      <c r="D556" s="32" t="s">
        <v>517</v>
      </c>
      <c r="E556" s="131" t="s">
        <v>219</v>
      </c>
      <c r="F556" s="131"/>
      <c r="G556" s="31" t="s">
        <v>352</v>
      </c>
      <c r="H556" s="30">
        <v>459.85</v>
      </c>
      <c r="I556" s="29">
        <v>0.74</v>
      </c>
      <c r="J556" s="29">
        <v>340.28</v>
      </c>
    </row>
    <row r="557" spans="1:10" ht="25.5" x14ac:dyDescent="0.2">
      <c r="A557" s="28"/>
      <c r="B557" s="28"/>
      <c r="C557" s="28"/>
      <c r="D557" s="28"/>
      <c r="E557" s="28" t="s">
        <v>217</v>
      </c>
      <c r="F557" s="27">
        <v>39.948634134952137</v>
      </c>
      <c r="G557" s="28" t="s">
        <v>216</v>
      </c>
      <c r="H557" s="27">
        <v>45.6</v>
      </c>
      <c r="I557" s="28" t="s">
        <v>215</v>
      </c>
      <c r="J557" s="27">
        <v>85.55</v>
      </c>
    </row>
    <row r="558" spans="1:10" ht="15" thickBot="1" x14ac:dyDescent="0.25">
      <c r="A558" s="28"/>
      <c r="B558" s="28"/>
      <c r="C558" s="28"/>
      <c r="D558" s="28"/>
      <c r="E558" s="28" t="s">
        <v>214</v>
      </c>
      <c r="F558" s="27">
        <v>130.88</v>
      </c>
      <c r="G558" s="28"/>
      <c r="H558" s="132" t="s">
        <v>213</v>
      </c>
      <c r="I558" s="132"/>
      <c r="J558" s="27">
        <v>686.89</v>
      </c>
    </row>
    <row r="559" spans="1:10" ht="0.95" customHeight="1" thickTop="1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</row>
    <row r="560" spans="1:10" ht="18" customHeight="1" x14ac:dyDescent="0.2">
      <c r="A560" s="36"/>
      <c r="B560" s="23" t="s">
        <v>211</v>
      </c>
      <c r="C560" s="36" t="s">
        <v>210</v>
      </c>
      <c r="D560" s="36" t="s">
        <v>10</v>
      </c>
      <c r="E560" s="126" t="s">
        <v>228</v>
      </c>
      <c r="F560" s="126"/>
      <c r="G560" s="35" t="s">
        <v>209</v>
      </c>
      <c r="H560" s="23" t="s">
        <v>208</v>
      </c>
      <c r="I560" s="23" t="s">
        <v>207</v>
      </c>
      <c r="J560" s="23" t="s">
        <v>11</v>
      </c>
    </row>
    <row r="561" spans="1:10" ht="24" customHeight="1" x14ac:dyDescent="0.2">
      <c r="A561" s="18" t="s">
        <v>227</v>
      </c>
      <c r="B561" s="16" t="s">
        <v>510</v>
      </c>
      <c r="C561" s="18" t="s">
        <v>97</v>
      </c>
      <c r="D561" s="18" t="s">
        <v>509</v>
      </c>
      <c r="E561" s="133" t="s">
        <v>263</v>
      </c>
      <c r="F561" s="133"/>
      <c r="G561" s="17" t="s">
        <v>223</v>
      </c>
      <c r="H561" s="34">
        <v>1</v>
      </c>
      <c r="I561" s="15">
        <v>25.82</v>
      </c>
      <c r="J561" s="15">
        <v>25.82</v>
      </c>
    </row>
    <row r="562" spans="1:10" ht="26.1" customHeight="1" x14ac:dyDescent="0.2">
      <c r="A562" s="40" t="s">
        <v>238</v>
      </c>
      <c r="B562" s="41" t="s">
        <v>498</v>
      </c>
      <c r="C562" s="40" t="s">
        <v>97</v>
      </c>
      <c r="D562" s="40" t="s">
        <v>497</v>
      </c>
      <c r="E562" s="134" t="s">
        <v>263</v>
      </c>
      <c r="F562" s="134"/>
      <c r="G562" s="39" t="s">
        <v>223</v>
      </c>
      <c r="H562" s="38">
        <v>1</v>
      </c>
      <c r="I562" s="37">
        <v>0.18</v>
      </c>
      <c r="J562" s="37">
        <v>0.18</v>
      </c>
    </row>
    <row r="563" spans="1:10" ht="24" customHeight="1" x14ac:dyDescent="0.2">
      <c r="A563" s="32" t="s">
        <v>222</v>
      </c>
      <c r="B563" s="33" t="s">
        <v>262</v>
      </c>
      <c r="C563" s="32" t="s">
        <v>97</v>
      </c>
      <c r="D563" s="32" t="s">
        <v>261</v>
      </c>
      <c r="E563" s="131" t="s">
        <v>256</v>
      </c>
      <c r="F563" s="131"/>
      <c r="G563" s="31" t="s">
        <v>223</v>
      </c>
      <c r="H563" s="30">
        <v>1</v>
      </c>
      <c r="I563" s="29">
        <v>2.94</v>
      </c>
      <c r="J563" s="29">
        <v>2.94</v>
      </c>
    </row>
    <row r="564" spans="1:10" ht="24" customHeight="1" x14ac:dyDescent="0.2">
      <c r="A564" s="32" t="s">
        <v>222</v>
      </c>
      <c r="B564" s="33" t="s">
        <v>496</v>
      </c>
      <c r="C564" s="32" t="s">
        <v>97</v>
      </c>
      <c r="D564" s="32" t="s">
        <v>495</v>
      </c>
      <c r="E564" s="131" t="s">
        <v>248</v>
      </c>
      <c r="F564" s="131"/>
      <c r="G564" s="31" t="s">
        <v>223</v>
      </c>
      <c r="H564" s="30">
        <v>1</v>
      </c>
      <c r="I564" s="29">
        <v>19.38</v>
      </c>
      <c r="J564" s="29">
        <v>19.38</v>
      </c>
    </row>
    <row r="565" spans="1:10" ht="26.1" customHeight="1" x14ac:dyDescent="0.2">
      <c r="A565" s="32" t="s">
        <v>222</v>
      </c>
      <c r="B565" s="33" t="s">
        <v>375</v>
      </c>
      <c r="C565" s="32" t="s">
        <v>97</v>
      </c>
      <c r="D565" s="32" t="s">
        <v>374</v>
      </c>
      <c r="E565" s="131" t="s">
        <v>229</v>
      </c>
      <c r="F565" s="131"/>
      <c r="G565" s="31" t="s">
        <v>223</v>
      </c>
      <c r="H565" s="30">
        <v>1</v>
      </c>
      <c r="I565" s="29">
        <v>1.0900000000000001</v>
      </c>
      <c r="J565" s="29">
        <v>1.0900000000000001</v>
      </c>
    </row>
    <row r="566" spans="1:10" ht="24" customHeight="1" x14ac:dyDescent="0.2">
      <c r="A566" s="32" t="s">
        <v>222</v>
      </c>
      <c r="B566" s="33" t="s">
        <v>258</v>
      </c>
      <c r="C566" s="32" t="s">
        <v>97</v>
      </c>
      <c r="D566" s="32" t="s">
        <v>257</v>
      </c>
      <c r="E566" s="131" t="s">
        <v>256</v>
      </c>
      <c r="F566" s="131"/>
      <c r="G566" s="31" t="s">
        <v>223</v>
      </c>
      <c r="H566" s="30">
        <v>1</v>
      </c>
      <c r="I566" s="29">
        <v>0.81</v>
      </c>
      <c r="J566" s="29">
        <v>0.81</v>
      </c>
    </row>
    <row r="567" spans="1:10" ht="26.1" customHeight="1" x14ac:dyDescent="0.2">
      <c r="A567" s="32" t="s">
        <v>222</v>
      </c>
      <c r="B567" s="33" t="s">
        <v>373</v>
      </c>
      <c r="C567" s="32" t="s">
        <v>97</v>
      </c>
      <c r="D567" s="32" t="s">
        <v>372</v>
      </c>
      <c r="E567" s="131" t="s">
        <v>229</v>
      </c>
      <c r="F567" s="131"/>
      <c r="G567" s="31" t="s">
        <v>223</v>
      </c>
      <c r="H567" s="30">
        <v>1</v>
      </c>
      <c r="I567" s="29">
        <v>0.74</v>
      </c>
      <c r="J567" s="29">
        <v>0.74</v>
      </c>
    </row>
    <row r="568" spans="1:10" ht="24" customHeight="1" x14ac:dyDescent="0.2">
      <c r="A568" s="32" t="s">
        <v>222</v>
      </c>
      <c r="B568" s="33" t="s">
        <v>253</v>
      </c>
      <c r="C568" s="32" t="s">
        <v>97</v>
      </c>
      <c r="D568" s="32" t="s">
        <v>252</v>
      </c>
      <c r="E568" s="131" t="s">
        <v>251</v>
      </c>
      <c r="F568" s="131"/>
      <c r="G568" s="31" t="s">
        <v>223</v>
      </c>
      <c r="H568" s="30">
        <v>1</v>
      </c>
      <c r="I568" s="29">
        <v>0.06</v>
      </c>
      <c r="J568" s="29">
        <v>0.06</v>
      </c>
    </row>
    <row r="569" spans="1:10" ht="24" customHeight="1" x14ac:dyDescent="0.2">
      <c r="A569" s="32" t="s">
        <v>222</v>
      </c>
      <c r="B569" s="33" t="s">
        <v>247</v>
      </c>
      <c r="C569" s="32" t="s">
        <v>97</v>
      </c>
      <c r="D569" s="32" t="s">
        <v>246</v>
      </c>
      <c r="E569" s="131" t="s">
        <v>245</v>
      </c>
      <c r="F569" s="131"/>
      <c r="G569" s="31" t="s">
        <v>223</v>
      </c>
      <c r="H569" s="30">
        <v>1</v>
      </c>
      <c r="I569" s="29">
        <v>0.62</v>
      </c>
      <c r="J569" s="29">
        <v>0.62</v>
      </c>
    </row>
    <row r="570" spans="1:10" ht="25.5" x14ac:dyDescent="0.2">
      <c r="A570" s="28"/>
      <c r="B570" s="28"/>
      <c r="C570" s="28"/>
      <c r="D570" s="28"/>
      <c r="E570" s="28" t="s">
        <v>217</v>
      </c>
      <c r="F570" s="27">
        <v>9.1337846999999996</v>
      </c>
      <c r="G570" s="28" t="s">
        <v>216</v>
      </c>
      <c r="H570" s="27">
        <v>10.43</v>
      </c>
      <c r="I570" s="28" t="s">
        <v>215</v>
      </c>
      <c r="J570" s="27">
        <v>19.559999999999999</v>
      </c>
    </row>
    <row r="571" spans="1:10" ht="15" thickBot="1" x14ac:dyDescent="0.25">
      <c r="A571" s="28"/>
      <c r="B571" s="28"/>
      <c r="C571" s="28"/>
      <c r="D571" s="28"/>
      <c r="E571" s="28" t="s">
        <v>214</v>
      </c>
      <c r="F571" s="27">
        <v>6.07</v>
      </c>
      <c r="G571" s="28"/>
      <c r="H571" s="132" t="s">
        <v>213</v>
      </c>
      <c r="I571" s="132"/>
      <c r="J571" s="27">
        <v>31.89</v>
      </c>
    </row>
    <row r="572" spans="1:10" ht="0.95" customHeight="1" thickTop="1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</row>
    <row r="573" spans="1:10" ht="18" customHeight="1" x14ac:dyDescent="0.2">
      <c r="A573" s="36"/>
      <c r="B573" s="23" t="s">
        <v>211</v>
      </c>
      <c r="C573" s="36" t="s">
        <v>210</v>
      </c>
      <c r="D573" s="36" t="s">
        <v>10</v>
      </c>
      <c r="E573" s="126" t="s">
        <v>228</v>
      </c>
      <c r="F573" s="126"/>
      <c r="G573" s="35" t="s">
        <v>209</v>
      </c>
      <c r="H573" s="23" t="s">
        <v>208</v>
      </c>
      <c r="I573" s="23" t="s">
        <v>207</v>
      </c>
      <c r="J573" s="23" t="s">
        <v>11</v>
      </c>
    </row>
    <row r="574" spans="1:10" ht="39" customHeight="1" x14ac:dyDescent="0.2">
      <c r="A574" s="18" t="s">
        <v>227</v>
      </c>
      <c r="B574" s="16" t="s">
        <v>367</v>
      </c>
      <c r="C574" s="18" t="s">
        <v>97</v>
      </c>
      <c r="D574" s="18" t="s">
        <v>366</v>
      </c>
      <c r="E574" s="133" t="s">
        <v>363</v>
      </c>
      <c r="F574" s="133"/>
      <c r="G574" s="17" t="s">
        <v>352</v>
      </c>
      <c r="H574" s="34">
        <v>1</v>
      </c>
      <c r="I574" s="15">
        <v>19.28</v>
      </c>
      <c r="J574" s="15">
        <v>19.28</v>
      </c>
    </row>
    <row r="575" spans="1:10" ht="26.1" customHeight="1" x14ac:dyDescent="0.2">
      <c r="A575" s="40" t="s">
        <v>238</v>
      </c>
      <c r="B575" s="41" t="s">
        <v>514</v>
      </c>
      <c r="C575" s="40" t="s">
        <v>97</v>
      </c>
      <c r="D575" s="40" t="s">
        <v>513</v>
      </c>
      <c r="E575" s="134" t="s">
        <v>363</v>
      </c>
      <c r="F575" s="134"/>
      <c r="G575" s="39" t="s">
        <v>352</v>
      </c>
      <c r="H575" s="38">
        <v>1</v>
      </c>
      <c r="I575" s="37">
        <v>14.77</v>
      </c>
      <c r="J575" s="37">
        <v>14.77</v>
      </c>
    </row>
    <row r="576" spans="1:10" ht="24" customHeight="1" x14ac:dyDescent="0.2">
      <c r="A576" s="40" t="s">
        <v>238</v>
      </c>
      <c r="B576" s="41" t="s">
        <v>512</v>
      </c>
      <c r="C576" s="40" t="s">
        <v>97</v>
      </c>
      <c r="D576" s="40" t="s">
        <v>511</v>
      </c>
      <c r="E576" s="134" t="s">
        <v>263</v>
      </c>
      <c r="F576" s="134"/>
      <c r="G576" s="39" t="s">
        <v>223</v>
      </c>
      <c r="H576" s="38">
        <v>1.72E-2</v>
      </c>
      <c r="I576" s="37">
        <v>18.440000000000001</v>
      </c>
      <c r="J576" s="37">
        <v>0.31</v>
      </c>
    </row>
    <row r="577" spans="1:10" ht="24" customHeight="1" x14ac:dyDescent="0.2">
      <c r="A577" s="40" t="s">
        <v>238</v>
      </c>
      <c r="B577" s="41" t="s">
        <v>510</v>
      </c>
      <c r="C577" s="40" t="s">
        <v>97</v>
      </c>
      <c r="D577" s="40" t="s">
        <v>509</v>
      </c>
      <c r="E577" s="134" t="s">
        <v>263</v>
      </c>
      <c r="F577" s="134"/>
      <c r="G577" s="39" t="s">
        <v>223</v>
      </c>
      <c r="H577" s="38">
        <v>0.1055</v>
      </c>
      <c r="I577" s="37">
        <v>25.82</v>
      </c>
      <c r="J577" s="37">
        <v>2.72</v>
      </c>
    </row>
    <row r="578" spans="1:10" ht="26.1" customHeight="1" x14ac:dyDescent="0.2">
      <c r="A578" s="32" t="s">
        <v>222</v>
      </c>
      <c r="B578" s="33" t="s">
        <v>590</v>
      </c>
      <c r="C578" s="32" t="s">
        <v>97</v>
      </c>
      <c r="D578" s="32" t="s">
        <v>589</v>
      </c>
      <c r="E578" s="131" t="s">
        <v>219</v>
      </c>
      <c r="F578" s="131"/>
      <c r="G578" s="31" t="s">
        <v>352</v>
      </c>
      <c r="H578" s="30">
        <v>2.5000000000000001E-2</v>
      </c>
      <c r="I578" s="29">
        <v>31.38</v>
      </c>
      <c r="J578" s="29">
        <v>0.78</v>
      </c>
    </row>
    <row r="579" spans="1:10" ht="39" customHeight="1" x14ac:dyDescent="0.2">
      <c r="A579" s="32" t="s">
        <v>222</v>
      </c>
      <c r="B579" s="33" t="s">
        <v>592</v>
      </c>
      <c r="C579" s="32" t="s">
        <v>97</v>
      </c>
      <c r="D579" s="32" t="s">
        <v>591</v>
      </c>
      <c r="E579" s="131" t="s">
        <v>219</v>
      </c>
      <c r="F579" s="131"/>
      <c r="G579" s="31" t="s">
        <v>41</v>
      </c>
      <c r="H579" s="30">
        <v>2.8159999999999998</v>
      </c>
      <c r="I579" s="29">
        <v>0.25</v>
      </c>
      <c r="J579" s="29">
        <v>0.7</v>
      </c>
    </row>
    <row r="580" spans="1:10" ht="25.5" x14ac:dyDescent="0.2">
      <c r="A580" s="28"/>
      <c r="B580" s="28"/>
      <c r="C580" s="28"/>
      <c r="D580" s="28"/>
      <c r="E580" s="28" t="s">
        <v>217</v>
      </c>
      <c r="F580" s="27">
        <v>1.9892598645809012</v>
      </c>
      <c r="G580" s="28" t="s">
        <v>216</v>
      </c>
      <c r="H580" s="27">
        <v>2.27</v>
      </c>
      <c r="I580" s="28" t="s">
        <v>215</v>
      </c>
      <c r="J580" s="27">
        <v>4.26</v>
      </c>
    </row>
    <row r="581" spans="1:10" ht="15" thickBot="1" x14ac:dyDescent="0.25">
      <c r="A581" s="28"/>
      <c r="B581" s="28"/>
      <c r="C581" s="28"/>
      <c r="D581" s="28"/>
      <c r="E581" s="28" t="s">
        <v>214</v>
      </c>
      <c r="F581" s="27">
        <v>4.53</v>
      </c>
      <c r="G581" s="28"/>
      <c r="H581" s="132" t="s">
        <v>213</v>
      </c>
      <c r="I581" s="132"/>
      <c r="J581" s="27">
        <v>23.81</v>
      </c>
    </row>
    <row r="582" spans="1:10" ht="0.95" customHeight="1" thickTop="1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</row>
    <row r="583" spans="1:10" ht="18" customHeight="1" x14ac:dyDescent="0.2">
      <c r="A583" s="36"/>
      <c r="B583" s="23" t="s">
        <v>211</v>
      </c>
      <c r="C583" s="36" t="s">
        <v>210</v>
      </c>
      <c r="D583" s="36" t="s">
        <v>10</v>
      </c>
      <c r="E583" s="126" t="s">
        <v>228</v>
      </c>
      <c r="F583" s="126"/>
      <c r="G583" s="35" t="s">
        <v>209</v>
      </c>
      <c r="H583" s="23" t="s">
        <v>208</v>
      </c>
      <c r="I583" s="23" t="s">
        <v>207</v>
      </c>
      <c r="J583" s="23" t="s">
        <v>11</v>
      </c>
    </row>
    <row r="584" spans="1:10" ht="39" customHeight="1" x14ac:dyDescent="0.2">
      <c r="A584" s="18" t="s">
        <v>227</v>
      </c>
      <c r="B584" s="16" t="s">
        <v>413</v>
      </c>
      <c r="C584" s="18" t="s">
        <v>97</v>
      </c>
      <c r="D584" s="18" t="s">
        <v>412</v>
      </c>
      <c r="E584" s="133" t="s">
        <v>363</v>
      </c>
      <c r="F584" s="133"/>
      <c r="G584" s="17" t="s">
        <v>352</v>
      </c>
      <c r="H584" s="34">
        <v>1</v>
      </c>
      <c r="I584" s="15">
        <v>27.05</v>
      </c>
      <c r="J584" s="15">
        <v>27.05</v>
      </c>
    </row>
    <row r="585" spans="1:10" ht="24" customHeight="1" x14ac:dyDescent="0.2">
      <c r="A585" s="40" t="s">
        <v>238</v>
      </c>
      <c r="B585" s="41" t="s">
        <v>512</v>
      </c>
      <c r="C585" s="40" t="s">
        <v>97</v>
      </c>
      <c r="D585" s="40" t="s">
        <v>511</v>
      </c>
      <c r="E585" s="134" t="s">
        <v>263</v>
      </c>
      <c r="F585" s="134"/>
      <c r="G585" s="39" t="s">
        <v>223</v>
      </c>
      <c r="H585" s="38">
        <v>1.0999999999999999E-2</v>
      </c>
      <c r="I585" s="37">
        <v>18.440000000000001</v>
      </c>
      <c r="J585" s="37">
        <v>0.2</v>
      </c>
    </row>
    <row r="586" spans="1:10" ht="24" customHeight="1" x14ac:dyDescent="0.2">
      <c r="A586" s="40" t="s">
        <v>238</v>
      </c>
      <c r="B586" s="41" t="s">
        <v>510</v>
      </c>
      <c r="C586" s="40" t="s">
        <v>97</v>
      </c>
      <c r="D586" s="40" t="s">
        <v>509</v>
      </c>
      <c r="E586" s="134" t="s">
        <v>263</v>
      </c>
      <c r="F586" s="134"/>
      <c r="G586" s="39" t="s">
        <v>223</v>
      </c>
      <c r="H586" s="38">
        <v>3.1E-2</v>
      </c>
      <c r="I586" s="37">
        <v>25.82</v>
      </c>
      <c r="J586" s="37">
        <v>0.8</v>
      </c>
    </row>
    <row r="587" spans="1:10" ht="26.1" customHeight="1" x14ac:dyDescent="0.2">
      <c r="A587" s="32" t="s">
        <v>222</v>
      </c>
      <c r="B587" s="33" t="s">
        <v>590</v>
      </c>
      <c r="C587" s="32" t="s">
        <v>97</v>
      </c>
      <c r="D587" s="32" t="s">
        <v>589</v>
      </c>
      <c r="E587" s="131" t="s">
        <v>219</v>
      </c>
      <c r="F587" s="131"/>
      <c r="G587" s="31" t="s">
        <v>352</v>
      </c>
      <c r="H587" s="30">
        <v>1.0999999999999999E-2</v>
      </c>
      <c r="I587" s="29">
        <v>31.38</v>
      </c>
      <c r="J587" s="29">
        <v>0.34</v>
      </c>
    </row>
    <row r="588" spans="1:10" ht="39" customHeight="1" x14ac:dyDescent="0.2">
      <c r="A588" s="32" t="s">
        <v>222</v>
      </c>
      <c r="B588" s="33" t="s">
        <v>588</v>
      </c>
      <c r="C588" s="32" t="s">
        <v>97</v>
      </c>
      <c r="D588" s="32" t="s">
        <v>587</v>
      </c>
      <c r="E588" s="131" t="s">
        <v>219</v>
      </c>
      <c r="F588" s="131"/>
      <c r="G588" s="31" t="s">
        <v>133</v>
      </c>
      <c r="H588" s="30">
        <v>0.55500000000000005</v>
      </c>
      <c r="I588" s="29">
        <v>36.53</v>
      </c>
      <c r="J588" s="29">
        <v>20.27</v>
      </c>
    </row>
    <row r="589" spans="1:10" ht="39" customHeight="1" x14ac:dyDescent="0.2">
      <c r="A589" s="32" t="s">
        <v>222</v>
      </c>
      <c r="B589" s="33" t="s">
        <v>586</v>
      </c>
      <c r="C589" s="32" t="s">
        <v>97</v>
      </c>
      <c r="D589" s="32" t="s">
        <v>585</v>
      </c>
      <c r="E589" s="131" t="s">
        <v>219</v>
      </c>
      <c r="F589" s="131"/>
      <c r="G589" s="31" t="s">
        <v>86</v>
      </c>
      <c r="H589" s="30">
        <v>0.45500000000000002</v>
      </c>
      <c r="I589" s="29">
        <v>11.96</v>
      </c>
      <c r="J589" s="29">
        <v>5.44</v>
      </c>
    </row>
    <row r="590" spans="1:10" ht="25.5" x14ac:dyDescent="0.2">
      <c r="A590" s="28"/>
      <c r="B590" s="28"/>
      <c r="C590" s="28"/>
      <c r="D590" s="28"/>
      <c r="E590" s="28" t="s">
        <v>217</v>
      </c>
      <c r="F590" s="27">
        <v>0.34088255895400421</v>
      </c>
      <c r="G590" s="28" t="s">
        <v>216</v>
      </c>
      <c r="H590" s="27">
        <v>0.39</v>
      </c>
      <c r="I590" s="28" t="s">
        <v>215</v>
      </c>
      <c r="J590" s="27">
        <v>0.73</v>
      </c>
    </row>
    <row r="591" spans="1:10" ht="15" thickBot="1" x14ac:dyDescent="0.25">
      <c r="A591" s="28"/>
      <c r="B591" s="28"/>
      <c r="C591" s="28"/>
      <c r="D591" s="28"/>
      <c r="E591" s="28" t="s">
        <v>214</v>
      </c>
      <c r="F591" s="27">
        <v>6.36</v>
      </c>
      <c r="G591" s="28"/>
      <c r="H591" s="132" t="s">
        <v>213</v>
      </c>
      <c r="I591" s="132"/>
      <c r="J591" s="27">
        <v>33.409999999999997</v>
      </c>
    </row>
    <row r="592" spans="1:10" ht="0.95" customHeight="1" thickTop="1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</row>
    <row r="593" spans="1:10" ht="18" customHeight="1" x14ac:dyDescent="0.2">
      <c r="A593" s="36"/>
      <c r="B593" s="23" t="s">
        <v>211</v>
      </c>
      <c r="C593" s="36" t="s">
        <v>210</v>
      </c>
      <c r="D593" s="36" t="s">
        <v>10</v>
      </c>
      <c r="E593" s="126" t="s">
        <v>228</v>
      </c>
      <c r="F593" s="126"/>
      <c r="G593" s="35" t="s">
        <v>209</v>
      </c>
      <c r="H593" s="23" t="s">
        <v>208</v>
      </c>
      <c r="I593" s="23" t="s">
        <v>207</v>
      </c>
      <c r="J593" s="23" t="s">
        <v>11</v>
      </c>
    </row>
    <row r="594" spans="1:10" ht="26.1" customHeight="1" x14ac:dyDescent="0.2">
      <c r="A594" s="18" t="s">
        <v>227</v>
      </c>
      <c r="B594" s="16" t="s">
        <v>584</v>
      </c>
      <c r="C594" s="18" t="s">
        <v>97</v>
      </c>
      <c r="D594" s="18" t="s">
        <v>583</v>
      </c>
      <c r="E594" s="133" t="s">
        <v>263</v>
      </c>
      <c r="F594" s="133"/>
      <c r="G594" s="17" t="s">
        <v>223</v>
      </c>
      <c r="H594" s="34">
        <v>1</v>
      </c>
      <c r="I594" s="15">
        <v>25.11</v>
      </c>
      <c r="J594" s="15">
        <v>25.11</v>
      </c>
    </row>
    <row r="595" spans="1:10" ht="26.1" customHeight="1" x14ac:dyDescent="0.2">
      <c r="A595" s="40" t="s">
        <v>238</v>
      </c>
      <c r="B595" s="41" t="s">
        <v>494</v>
      </c>
      <c r="C595" s="40" t="s">
        <v>97</v>
      </c>
      <c r="D595" s="40" t="s">
        <v>493</v>
      </c>
      <c r="E595" s="134" t="s">
        <v>263</v>
      </c>
      <c r="F595" s="134"/>
      <c r="G595" s="39" t="s">
        <v>223</v>
      </c>
      <c r="H595" s="38">
        <v>1</v>
      </c>
      <c r="I595" s="37">
        <v>0.55000000000000004</v>
      </c>
      <c r="J595" s="37">
        <v>0.55000000000000004</v>
      </c>
    </row>
    <row r="596" spans="1:10" ht="24" customHeight="1" x14ac:dyDescent="0.2">
      <c r="A596" s="32" t="s">
        <v>222</v>
      </c>
      <c r="B596" s="33" t="s">
        <v>262</v>
      </c>
      <c r="C596" s="32" t="s">
        <v>97</v>
      </c>
      <c r="D596" s="32" t="s">
        <v>261</v>
      </c>
      <c r="E596" s="131" t="s">
        <v>256</v>
      </c>
      <c r="F596" s="131"/>
      <c r="G596" s="31" t="s">
        <v>223</v>
      </c>
      <c r="H596" s="30">
        <v>1</v>
      </c>
      <c r="I596" s="29">
        <v>2.94</v>
      </c>
      <c r="J596" s="29">
        <v>2.94</v>
      </c>
    </row>
    <row r="597" spans="1:10" ht="24" customHeight="1" x14ac:dyDescent="0.2">
      <c r="A597" s="32" t="s">
        <v>222</v>
      </c>
      <c r="B597" s="33" t="s">
        <v>492</v>
      </c>
      <c r="C597" s="32" t="s">
        <v>97</v>
      </c>
      <c r="D597" s="32" t="s">
        <v>491</v>
      </c>
      <c r="E597" s="131" t="s">
        <v>248</v>
      </c>
      <c r="F597" s="131"/>
      <c r="G597" s="31" t="s">
        <v>223</v>
      </c>
      <c r="H597" s="30">
        <v>1</v>
      </c>
      <c r="I597" s="29">
        <v>18.28</v>
      </c>
      <c r="J597" s="29">
        <v>18.28</v>
      </c>
    </row>
    <row r="598" spans="1:10" ht="26.1" customHeight="1" x14ac:dyDescent="0.2">
      <c r="A598" s="32" t="s">
        <v>222</v>
      </c>
      <c r="B598" s="33" t="s">
        <v>461</v>
      </c>
      <c r="C598" s="32" t="s">
        <v>97</v>
      </c>
      <c r="D598" s="32" t="s">
        <v>460</v>
      </c>
      <c r="E598" s="131" t="s">
        <v>229</v>
      </c>
      <c r="F598" s="131"/>
      <c r="G598" s="31" t="s">
        <v>223</v>
      </c>
      <c r="H598" s="30">
        <v>1</v>
      </c>
      <c r="I598" s="29">
        <v>1.07</v>
      </c>
      <c r="J598" s="29">
        <v>1.07</v>
      </c>
    </row>
    <row r="599" spans="1:10" ht="24" customHeight="1" x14ac:dyDescent="0.2">
      <c r="A599" s="32" t="s">
        <v>222</v>
      </c>
      <c r="B599" s="33" t="s">
        <v>258</v>
      </c>
      <c r="C599" s="32" t="s">
        <v>97</v>
      </c>
      <c r="D599" s="32" t="s">
        <v>257</v>
      </c>
      <c r="E599" s="131" t="s">
        <v>256</v>
      </c>
      <c r="F599" s="131"/>
      <c r="G599" s="31" t="s">
        <v>223</v>
      </c>
      <c r="H599" s="30">
        <v>1</v>
      </c>
      <c r="I599" s="29">
        <v>0.81</v>
      </c>
      <c r="J599" s="29">
        <v>0.81</v>
      </c>
    </row>
    <row r="600" spans="1:10" ht="26.1" customHeight="1" x14ac:dyDescent="0.2">
      <c r="A600" s="32" t="s">
        <v>222</v>
      </c>
      <c r="B600" s="33" t="s">
        <v>459</v>
      </c>
      <c r="C600" s="32" t="s">
        <v>97</v>
      </c>
      <c r="D600" s="32" t="s">
        <v>458</v>
      </c>
      <c r="E600" s="131" t="s">
        <v>229</v>
      </c>
      <c r="F600" s="131"/>
      <c r="G600" s="31" t="s">
        <v>223</v>
      </c>
      <c r="H600" s="30">
        <v>1</v>
      </c>
      <c r="I600" s="29">
        <v>0.78</v>
      </c>
      <c r="J600" s="29">
        <v>0.78</v>
      </c>
    </row>
    <row r="601" spans="1:10" ht="24" customHeight="1" x14ac:dyDescent="0.2">
      <c r="A601" s="32" t="s">
        <v>222</v>
      </c>
      <c r="B601" s="33" t="s">
        <v>253</v>
      </c>
      <c r="C601" s="32" t="s">
        <v>97</v>
      </c>
      <c r="D601" s="32" t="s">
        <v>252</v>
      </c>
      <c r="E601" s="131" t="s">
        <v>251</v>
      </c>
      <c r="F601" s="131"/>
      <c r="G601" s="31" t="s">
        <v>223</v>
      </c>
      <c r="H601" s="30">
        <v>1</v>
      </c>
      <c r="I601" s="29">
        <v>0.06</v>
      </c>
      <c r="J601" s="29">
        <v>0.06</v>
      </c>
    </row>
    <row r="602" spans="1:10" ht="24" customHeight="1" x14ac:dyDescent="0.2">
      <c r="A602" s="32" t="s">
        <v>222</v>
      </c>
      <c r="B602" s="33" t="s">
        <v>247</v>
      </c>
      <c r="C602" s="32" t="s">
        <v>97</v>
      </c>
      <c r="D602" s="32" t="s">
        <v>246</v>
      </c>
      <c r="E602" s="131" t="s">
        <v>245</v>
      </c>
      <c r="F602" s="131"/>
      <c r="G602" s="31" t="s">
        <v>223</v>
      </c>
      <c r="H602" s="30">
        <v>1</v>
      </c>
      <c r="I602" s="29">
        <v>0.62</v>
      </c>
      <c r="J602" s="29">
        <v>0.62</v>
      </c>
    </row>
    <row r="603" spans="1:10" ht="25.5" x14ac:dyDescent="0.2">
      <c r="A603" s="28"/>
      <c r="B603" s="28"/>
      <c r="C603" s="28"/>
      <c r="D603" s="28"/>
      <c r="E603" s="28" t="s">
        <v>217</v>
      </c>
      <c r="F603" s="27">
        <v>8.7929022000000003</v>
      </c>
      <c r="G603" s="28" t="s">
        <v>216</v>
      </c>
      <c r="H603" s="27">
        <v>10.039999999999999</v>
      </c>
      <c r="I603" s="28" t="s">
        <v>215</v>
      </c>
      <c r="J603" s="27">
        <v>18.829999999999998</v>
      </c>
    </row>
    <row r="604" spans="1:10" ht="15" thickBot="1" x14ac:dyDescent="0.25">
      <c r="A604" s="28"/>
      <c r="B604" s="28"/>
      <c r="C604" s="28"/>
      <c r="D604" s="28"/>
      <c r="E604" s="28" t="s">
        <v>214</v>
      </c>
      <c r="F604" s="27">
        <v>5.91</v>
      </c>
      <c r="G604" s="28"/>
      <c r="H604" s="132" t="s">
        <v>213</v>
      </c>
      <c r="I604" s="132"/>
      <c r="J604" s="27">
        <v>31.02</v>
      </c>
    </row>
    <row r="605" spans="1:10" ht="0.95" customHeight="1" thickTop="1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</row>
    <row r="606" spans="1:10" ht="18" customHeight="1" x14ac:dyDescent="0.2">
      <c r="A606" s="36"/>
      <c r="B606" s="23" t="s">
        <v>211</v>
      </c>
      <c r="C606" s="36" t="s">
        <v>210</v>
      </c>
      <c r="D606" s="36" t="s">
        <v>10</v>
      </c>
      <c r="E606" s="126" t="s">
        <v>228</v>
      </c>
      <c r="F606" s="126"/>
      <c r="G606" s="35" t="s">
        <v>209</v>
      </c>
      <c r="H606" s="23" t="s">
        <v>208</v>
      </c>
      <c r="I606" s="23" t="s">
        <v>207</v>
      </c>
      <c r="J606" s="23" t="s">
        <v>11</v>
      </c>
    </row>
    <row r="607" spans="1:10" ht="26.1" customHeight="1" x14ac:dyDescent="0.2">
      <c r="A607" s="18" t="s">
        <v>227</v>
      </c>
      <c r="B607" s="16" t="s">
        <v>582</v>
      </c>
      <c r="C607" s="18" t="s">
        <v>97</v>
      </c>
      <c r="D607" s="18" t="s">
        <v>581</v>
      </c>
      <c r="E607" s="133" t="s">
        <v>263</v>
      </c>
      <c r="F607" s="133"/>
      <c r="G607" s="17" t="s">
        <v>223</v>
      </c>
      <c r="H607" s="34">
        <v>1</v>
      </c>
      <c r="I607" s="15">
        <v>19.010000000000002</v>
      </c>
      <c r="J607" s="15">
        <v>19.010000000000002</v>
      </c>
    </row>
    <row r="608" spans="1:10" ht="39" customHeight="1" x14ac:dyDescent="0.2">
      <c r="A608" s="40" t="s">
        <v>238</v>
      </c>
      <c r="B608" s="41" t="s">
        <v>490</v>
      </c>
      <c r="C608" s="40" t="s">
        <v>97</v>
      </c>
      <c r="D608" s="40" t="s">
        <v>489</v>
      </c>
      <c r="E608" s="134" t="s">
        <v>263</v>
      </c>
      <c r="F608" s="134"/>
      <c r="G608" s="39" t="s">
        <v>223</v>
      </c>
      <c r="H608" s="38">
        <v>1</v>
      </c>
      <c r="I608" s="37">
        <v>0.19</v>
      </c>
      <c r="J608" s="37">
        <v>0.19</v>
      </c>
    </row>
    <row r="609" spans="1:10" ht="24" customHeight="1" x14ac:dyDescent="0.2">
      <c r="A609" s="32" t="s">
        <v>222</v>
      </c>
      <c r="B609" s="33" t="s">
        <v>262</v>
      </c>
      <c r="C609" s="32" t="s">
        <v>97</v>
      </c>
      <c r="D609" s="32" t="s">
        <v>261</v>
      </c>
      <c r="E609" s="131" t="s">
        <v>256</v>
      </c>
      <c r="F609" s="131"/>
      <c r="G609" s="31" t="s">
        <v>223</v>
      </c>
      <c r="H609" s="30">
        <v>1</v>
      </c>
      <c r="I609" s="29">
        <v>2.94</v>
      </c>
      <c r="J609" s="29">
        <v>2.94</v>
      </c>
    </row>
    <row r="610" spans="1:10" ht="26.1" customHeight="1" x14ac:dyDescent="0.2">
      <c r="A610" s="32" t="s">
        <v>222</v>
      </c>
      <c r="B610" s="33" t="s">
        <v>488</v>
      </c>
      <c r="C610" s="32" t="s">
        <v>97</v>
      </c>
      <c r="D610" s="32" t="s">
        <v>487</v>
      </c>
      <c r="E610" s="131" t="s">
        <v>248</v>
      </c>
      <c r="F610" s="131"/>
      <c r="G610" s="31" t="s">
        <v>223</v>
      </c>
      <c r="H610" s="30">
        <v>1</v>
      </c>
      <c r="I610" s="29">
        <v>13.13</v>
      </c>
      <c r="J610" s="29">
        <v>13.13</v>
      </c>
    </row>
    <row r="611" spans="1:10" ht="26.1" customHeight="1" x14ac:dyDescent="0.2">
      <c r="A611" s="32" t="s">
        <v>222</v>
      </c>
      <c r="B611" s="33" t="s">
        <v>451</v>
      </c>
      <c r="C611" s="32" t="s">
        <v>97</v>
      </c>
      <c r="D611" s="32" t="s">
        <v>450</v>
      </c>
      <c r="E611" s="131" t="s">
        <v>229</v>
      </c>
      <c r="F611" s="131"/>
      <c r="G611" s="31" t="s">
        <v>223</v>
      </c>
      <c r="H611" s="30">
        <v>1</v>
      </c>
      <c r="I611" s="29">
        <v>0.94</v>
      </c>
      <c r="J611" s="29">
        <v>0.94</v>
      </c>
    </row>
    <row r="612" spans="1:10" ht="24" customHeight="1" x14ac:dyDescent="0.2">
      <c r="A612" s="32" t="s">
        <v>222</v>
      </c>
      <c r="B612" s="33" t="s">
        <v>258</v>
      </c>
      <c r="C612" s="32" t="s">
        <v>97</v>
      </c>
      <c r="D612" s="32" t="s">
        <v>257</v>
      </c>
      <c r="E612" s="131" t="s">
        <v>256</v>
      </c>
      <c r="F612" s="131"/>
      <c r="G612" s="31" t="s">
        <v>223</v>
      </c>
      <c r="H612" s="30">
        <v>1</v>
      </c>
      <c r="I612" s="29">
        <v>0.81</v>
      </c>
      <c r="J612" s="29">
        <v>0.81</v>
      </c>
    </row>
    <row r="613" spans="1:10" ht="26.1" customHeight="1" x14ac:dyDescent="0.2">
      <c r="A613" s="32" t="s">
        <v>222</v>
      </c>
      <c r="B613" s="33" t="s">
        <v>449</v>
      </c>
      <c r="C613" s="32" t="s">
        <v>97</v>
      </c>
      <c r="D613" s="32" t="s">
        <v>448</v>
      </c>
      <c r="E613" s="131" t="s">
        <v>229</v>
      </c>
      <c r="F613" s="131"/>
      <c r="G613" s="31" t="s">
        <v>223</v>
      </c>
      <c r="H613" s="30">
        <v>1</v>
      </c>
      <c r="I613" s="29">
        <v>0.32</v>
      </c>
      <c r="J613" s="29">
        <v>0.32</v>
      </c>
    </row>
    <row r="614" spans="1:10" ht="24" customHeight="1" x14ac:dyDescent="0.2">
      <c r="A614" s="32" t="s">
        <v>222</v>
      </c>
      <c r="B614" s="33" t="s">
        <v>253</v>
      </c>
      <c r="C614" s="32" t="s">
        <v>97</v>
      </c>
      <c r="D614" s="32" t="s">
        <v>252</v>
      </c>
      <c r="E614" s="131" t="s">
        <v>251</v>
      </c>
      <c r="F614" s="131"/>
      <c r="G614" s="31" t="s">
        <v>223</v>
      </c>
      <c r="H614" s="30">
        <v>1</v>
      </c>
      <c r="I614" s="29">
        <v>0.06</v>
      </c>
      <c r="J614" s="29">
        <v>0.06</v>
      </c>
    </row>
    <row r="615" spans="1:10" ht="24" customHeight="1" x14ac:dyDescent="0.2">
      <c r="A615" s="32" t="s">
        <v>222</v>
      </c>
      <c r="B615" s="33" t="s">
        <v>247</v>
      </c>
      <c r="C615" s="32" t="s">
        <v>97</v>
      </c>
      <c r="D615" s="32" t="s">
        <v>246</v>
      </c>
      <c r="E615" s="131" t="s">
        <v>245</v>
      </c>
      <c r="F615" s="131"/>
      <c r="G615" s="31" t="s">
        <v>223</v>
      </c>
      <c r="H615" s="30">
        <v>1</v>
      </c>
      <c r="I615" s="29">
        <v>0.62</v>
      </c>
      <c r="J615" s="29">
        <v>0.62</v>
      </c>
    </row>
    <row r="616" spans="1:10" ht="25.5" x14ac:dyDescent="0.2">
      <c r="A616" s="28"/>
      <c r="B616" s="28"/>
      <c r="C616" s="28"/>
      <c r="D616" s="28"/>
      <c r="E616" s="28" t="s">
        <v>217</v>
      </c>
      <c r="F616" s="27">
        <v>6.2199393000000001</v>
      </c>
      <c r="G616" s="28" t="s">
        <v>216</v>
      </c>
      <c r="H616" s="27">
        <v>7.1</v>
      </c>
      <c r="I616" s="28" t="s">
        <v>215</v>
      </c>
      <c r="J616" s="27">
        <v>13.32</v>
      </c>
    </row>
    <row r="617" spans="1:10" ht="15" thickBot="1" x14ac:dyDescent="0.25">
      <c r="A617" s="28"/>
      <c r="B617" s="28"/>
      <c r="C617" s="28"/>
      <c r="D617" s="28"/>
      <c r="E617" s="28" t="s">
        <v>214</v>
      </c>
      <c r="F617" s="27">
        <v>4.47</v>
      </c>
      <c r="G617" s="28"/>
      <c r="H617" s="132" t="s">
        <v>213</v>
      </c>
      <c r="I617" s="132"/>
      <c r="J617" s="27">
        <v>23.48</v>
      </c>
    </row>
    <row r="618" spans="1:10" ht="0.95" customHeight="1" thickTop="1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</row>
    <row r="619" spans="1:10" ht="18" customHeight="1" x14ac:dyDescent="0.2">
      <c r="A619" s="36"/>
      <c r="B619" s="23" t="s">
        <v>211</v>
      </c>
      <c r="C619" s="36" t="s">
        <v>210</v>
      </c>
      <c r="D619" s="36" t="s">
        <v>10</v>
      </c>
      <c r="E619" s="126" t="s">
        <v>228</v>
      </c>
      <c r="F619" s="126"/>
      <c r="G619" s="35" t="s">
        <v>209</v>
      </c>
      <c r="H619" s="23" t="s">
        <v>208</v>
      </c>
      <c r="I619" s="23" t="s">
        <v>207</v>
      </c>
      <c r="J619" s="23" t="s">
        <v>11</v>
      </c>
    </row>
    <row r="620" spans="1:10" ht="51.95" customHeight="1" x14ac:dyDescent="0.2">
      <c r="A620" s="18" t="s">
        <v>227</v>
      </c>
      <c r="B620" s="16" t="s">
        <v>526</v>
      </c>
      <c r="C620" s="18" t="s">
        <v>97</v>
      </c>
      <c r="D620" s="18" t="s">
        <v>525</v>
      </c>
      <c r="E620" s="133" t="s">
        <v>224</v>
      </c>
      <c r="F620" s="133"/>
      <c r="G620" s="17" t="s">
        <v>242</v>
      </c>
      <c r="H620" s="34">
        <v>1</v>
      </c>
      <c r="I620" s="15">
        <v>0.32</v>
      </c>
      <c r="J620" s="15">
        <v>0.32</v>
      </c>
    </row>
    <row r="621" spans="1:10" ht="51.95" customHeight="1" x14ac:dyDescent="0.2">
      <c r="A621" s="40" t="s">
        <v>238</v>
      </c>
      <c r="B621" s="41" t="s">
        <v>580</v>
      </c>
      <c r="C621" s="40" t="s">
        <v>97</v>
      </c>
      <c r="D621" s="40" t="s">
        <v>579</v>
      </c>
      <c r="E621" s="134" t="s">
        <v>224</v>
      </c>
      <c r="F621" s="134"/>
      <c r="G621" s="39" t="s">
        <v>223</v>
      </c>
      <c r="H621" s="38">
        <v>1</v>
      </c>
      <c r="I621" s="37">
        <v>0.28999999999999998</v>
      </c>
      <c r="J621" s="37">
        <v>0.28999999999999998</v>
      </c>
    </row>
    <row r="622" spans="1:10" ht="39" customHeight="1" x14ac:dyDescent="0.2">
      <c r="A622" s="40" t="s">
        <v>238</v>
      </c>
      <c r="B622" s="41" t="s">
        <v>578</v>
      </c>
      <c r="C622" s="40" t="s">
        <v>97</v>
      </c>
      <c r="D622" s="40" t="s">
        <v>577</v>
      </c>
      <c r="E622" s="134" t="s">
        <v>224</v>
      </c>
      <c r="F622" s="134"/>
      <c r="G622" s="39" t="s">
        <v>223</v>
      </c>
      <c r="H622" s="38">
        <v>1</v>
      </c>
      <c r="I622" s="37">
        <v>0.03</v>
      </c>
      <c r="J622" s="37">
        <v>0.03</v>
      </c>
    </row>
    <row r="623" spans="1:10" ht="25.5" x14ac:dyDescent="0.2">
      <c r="A623" s="28"/>
      <c r="B623" s="28"/>
      <c r="C623" s="28"/>
      <c r="D623" s="28"/>
      <c r="E623" s="28" t="s">
        <v>217</v>
      </c>
      <c r="F623" s="27">
        <v>0</v>
      </c>
      <c r="G623" s="28" t="s">
        <v>216</v>
      </c>
      <c r="H623" s="27">
        <v>0</v>
      </c>
      <c r="I623" s="28" t="s">
        <v>215</v>
      </c>
      <c r="J623" s="27">
        <v>0</v>
      </c>
    </row>
    <row r="624" spans="1:10" ht="15" thickBot="1" x14ac:dyDescent="0.25">
      <c r="A624" s="28"/>
      <c r="B624" s="28"/>
      <c r="C624" s="28"/>
      <c r="D624" s="28"/>
      <c r="E624" s="28" t="s">
        <v>214</v>
      </c>
      <c r="F624" s="27">
        <v>7.0000000000000007E-2</v>
      </c>
      <c r="G624" s="28"/>
      <c r="H624" s="132" t="s">
        <v>213</v>
      </c>
      <c r="I624" s="132"/>
      <c r="J624" s="27">
        <v>0.39</v>
      </c>
    </row>
    <row r="625" spans="1:10" ht="0.95" customHeight="1" thickTop="1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</row>
    <row r="626" spans="1:10" ht="18" customHeight="1" x14ac:dyDescent="0.2">
      <c r="A626" s="36"/>
      <c r="B626" s="23" t="s">
        <v>211</v>
      </c>
      <c r="C626" s="36" t="s">
        <v>210</v>
      </c>
      <c r="D626" s="36" t="s">
        <v>10</v>
      </c>
      <c r="E626" s="126" t="s">
        <v>228</v>
      </c>
      <c r="F626" s="126"/>
      <c r="G626" s="35" t="s">
        <v>209</v>
      </c>
      <c r="H626" s="23" t="s">
        <v>208</v>
      </c>
      <c r="I626" s="23" t="s">
        <v>207</v>
      </c>
      <c r="J626" s="23" t="s">
        <v>11</v>
      </c>
    </row>
    <row r="627" spans="1:10" ht="51.95" customHeight="1" x14ac:dyDescent="0.2">
      <c r="A627" s="18" t="s">
        <v>227</v>
      </c>
      <c r="B627" s="16" t="s">
        <v>528</v>
      </c>
      <c r="C627" s="18" t="s">
        <v>97</v>
      </c>
      <c r="D627" s="18" t="s">
        <v>527</v>
      </c>
      <c r="E627" s="133" t="s">
        <v>224</v>
      </c>
      <c r="F627" s="133"/>
      <c r="G627" s="17" t="s">
        <v>239</v>
      </c>
      <c r="H627" s="34">
        <v>1</v>
      </c>
      <c r="I627" s="15">
        <v>1.57</v>
      </c>
      <c r="J627" s="15">
        <v>1.57</v>
      </c>
    </row>
    <row r="628" spans="1:10" ht="51.95" customHeight="1" x14ac:dyDescent="0.2">
      <c r="A628" s="40" t="s">
        <v>238</v>
      </c>
      <c r="B628" s="41" t="s">
        <v>580</v>
      </c>
      <c r="C628" s="40" t="s">
        <v>97</v>
      </c>
      <c r="D628" s="40" t="s">
        <v>579</v>
      </c>
      <c r="E628" s="134" t="s">
        <v>224</v>
      </c>
      <c r="F628" s="134"/>
      <c r="G628" s="39" t="s">
        <v>223</v>
      </c>
      <c r="H628" s="38">
        <v>1</v>
      </c>
      <c r="I628" s="37">
        <v>0.28999999999999998</v>
      </c>
      <c r="J628" s="37">
        <v>0.28999999999999998</v>
      </c>
    </row>
    <row r="629" spans="1:10" ht="39" customHeight="1" x14ac:dyDescent="0.2">
      <c r="A629" s="40" t="s">
        <v>238</v>
      </c>
      <c r="B629" s="41" t="s">
        <v>578</v>
      </c>
      <c r="C629" s="40" t="s">
        <v>97</v>
      </c>
      <c r="D629" s="40" t="s">
        <v>577</v>
      </c>
      <c r="E629" s="134" t="s">
        <v>224</v>
      </c>
      <c r="F629" s="134"/>
      <c r="G629" s="39" t="s">
        <v>223</v>
      </c>
      <c r="H629" s="38">
        <v>1</v>
      </c>
      <c r="I629" s="37">
        <v>0.03</v>
      </c>
      <c r="J629" s="37">
        <v>0.03</v>
      </c>
    </row>
    <row r="630" spans="1:10" ht="51.95" customHeight="1" x14ac:dyDescent="0.2">
      <c r="A630" s="40" t="s">
        <v>238</v>
      </c>
      <c r="B630" s="41" t="s">
        <v>576</v>
      </c>
      <c r="C630" s="40" t="s">
        <v>97</v>
      </c>
      <c r="D630" s="40" t="s">
        <v>575</v>
      </c>
      <c r="E630" s="134" t="s">
        <v>224</v>
      </c>
      <c r="F630" s="134"/>
      <c r="G630" s="39" t="s">
        <v>223</v>
      </c>
      <c r="H630" s="38">
        <v>1</v>
      </c>
      <c r="I630" s="37">
        <v>0.32</v>
      </c>
      <c r="J630" s="37">
        <v>0.32</v>
      </c>
    </row>
    <row r="631" spans="1:10" ht="51.95" customHeight="1" x14ac:dyDescent="0.2">
      <c r="A631" s="40" t="s">
        <v>238</v>
      </c>
      <c r="B631" s="41" t="s">
        <v>572</v>
      </c>
      <c r="C631" s="40" t="s">
        <v>97</v>
      </c>
      <c r="D631" s="40" t="s">
        <v>571</v>
      </c>
      <c r="E631" s="134" t="s">
        <v>224</v>
      </c>
      <c r="F631" s="134"/>
      <c r="G631" s="39" t="s">
        <v>223</v>
      </c>
      <c r="H631" s="38">
        <v>1</v>
      </c>
      <c r="I631" s="37">
        <v>0.93</v>
      </c>
      <c r="J631" s="37">
        <v>0.93</v>
      </c>
    </row>
    <row r="632" spans="1:10" ht="25.5" x14ac:dyDescent="0.2">
      <c r="A632" s="28"/>
      <c r="B632" s="28"/>
      <c r="C632" s="28"/>
      <c r="D632" s="28"/>
      <c r="E632" s="28" t="s">
        <v>217</v>
      </c>
      <c r="F632" s="27">
        <v>0</v>
      </c>
      <c r="G632" s="28" t="s">
        <v>216</v>
      </c>
      <c r="H632" s="27">
        <v>0</v>
      </c>
      <c r="I632" s="28" t="s">
        <v>215</v>
      </c>
      <c r="J632" s="27">
        <v>0</v>
      </c>
    </row>
    <row r="633" spans="1:10" ht="15" thickBot="1" x14ac:dyDescent="0.25">
      <c r="A633" s="28"/>
      <c r="B633" s="28"/>
      <c r="C633" s="28"/>
      <c r="D633" s="28"/>
      <c r="E633" s="28" t="s">
        <v>214</v>
      </c>
      <c r="F633" s="27">
        <v>0.36</v>
      </c>
      <c r="G633" s="28"/>
      <c r="H633" s="132" t="s">
        <v>213</v>
      </c>
      <c r="I633" s="132"/>
      <c r="J633" s="27">
        <v>1.93</v>
      </c>
    </row>
    <row r="634" spans="1:10" ht="0.95" customHeight="1" thickTop="1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</row>
    <row r="635" spans="1:10" ht="18" customHeight="1" x14ac:dyDescent="0.2">
      <c r="A635" s="36"/>
      <c r="B635" s="23" t="s">
        <v>211</v>
      </c>
      <c r="C635" s="36" t="s">
        <v>210</v>
      </c>
      <c r="D635" s="36" t="s">
        <v>10</v>
      </c>
      <c r="E635" s="126" t="s">
        <v>228</v>
      </c>
      <c r="F635" s="126"/>
      <c r="G635" s="35" t="s">
        <v>209</v>
      </c>
      <c r="H635" s="23" t="s">
        <v>208</v>
      </c>
      <c r="I635" s="23" t="s">
        <v>207</v>
      </c>
      <c r="J635" s="23" t="s">
        <v>11</v>
      </c>
    </row>
    <row r="636" spans="1:10" ht="51.95" customHeight="1" x14ac:dyDescent="0.2">
      <c r="A636" s="18" t="s">
        <v>227</v>
      </c>
      <c r="B636" s="16" t="s">
        <v>580</v>
      </c>
      <c r="C636" s="18" t="s">
        <v>97</v>
      </c>
      <c r="D636" s="18" t="s">
        <v>579</v>
      </c>
      <c r="E636" s="133" t="s">
        <v>224</v>
      </c>
      <c r="F636" s="133"/>
      <c r="G636" s="17" t="s">
        <v>223</v>
      </c>
      <c r="H636" s="34">
        <v>1</v>
      </c>
      <c r="I636" s="15">
        <v>0.28999999999999998</v>
      </c>
      <c r="J636" s="15">
        <v>0.28999999999999998</v>
      </c>
    </row>
    <row r="637" spans="1:10" ht="39" customHeight="1" x14ac:dyDescent="0.2">
      <c r="A637" s="32" t="s">
        <v>222</v>
      </c>
      <c r="B637" s="33" t="s">
        <v>574</v>
      </c>
      <c r="C637" s="32" t="s">
        <v>97</v>
      </c>
      <c r="D637" s="32" t="s">
        <v>573</v>
      </c>
      <c r="E637" s="131" t="s">
        <v>229</v>
      </c>
      <c r="F637" s="131"/>
      <c r="G637" s="31" t="s">
        <v>41</v>
      </c>
      <c r="H637" s="30">
        <v>6.3999999999999997E-5</v>
      </c>
      <c r="I637" s="29">
        <v>4575</v>
      </c>
      <c r="J637" s="29">
        <v>0.28999999999999998</v>
      </c>
    </row>
    <row r="638" spans="1:10" ht="25.5" x14ac:dyDescent="0.2">
      <c r="A638" s="28"/>
      <c r="B638" s="28"/>
      <c r="C638" s="28"/>
      <c r="D638" s="28"/>
      <c r="E638" s="28" t="s">
        <v>217</v>
      </c>
      <c r="F638" s="27">
        <v>0</v>
      </c>
      <c r="G638" s="28" t="s">
        <v>216</v>
      </c>
      <c r="H638" s="27">
        <v>0</v>
      </c>
      <c r="I638" s="28" t="s">
        <v>215</v>
      </c>
      <c r="J638" s="27">
        <v>0</v>
      </c>
    </row>
    <row r="639" spans="1:10" ht="15" thickBot="1" x14ac:dyDescent="0.25">
      <c r="A639" s="28"/>
      <c r="B639" s="28"/>
      <c r="C639" s="28"/>
      <c r="D639" s="28"/>
      <c r="E639" s="28" t="s">
        <v>214</v>
      </c>
      <c r="F639" s="27">
        <v>0.06</v>
      </c>
      <c r="G639" s="28"/>
      <c r="H639" s="132" t="s">
        <v>213</v>
      </c>
      <c r="I639" s="132"/>
      <c r="J639" s="27">
        <v>0.35</v>
      </c>
    </row>
    <row r="640" spans="1:10" ht="0.95" customHeight="1" thickTop="1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</row>
    <row r="641" spans="1:10" ht="18" customHeight="1" x14ac:dyDescent="0.2">
      <c r="A641" s="36"/>
      <c r="B641" s="23" t="s">
        <v>211</v>
      </c>
      <c r="C641" s="36" t="s">
        <v>210</v>
      </c>
      <c r="D641" s="36" t="s">
        <v>10</v>
      </c>
      <c r="E641" s="126" t="s">
        <v>228</v>
      </c>
      <c r="F641" s="126"/>
      <c r="G641" s="35" t="s">
        <v>209</v>
      </c>
      <c r="H641" s="23" t="s">
        <v>208</v>
      </c>
      <c r="I641" s="23" t="s">
        <v>207</v>
      </c>
      <c r="J641" s="23" t="s">
        <v>11</v>
      </c>
    </row>
    <row r="642" spans="1:10" ht="39" customHeight="1" x14ac:dyDescent="0.2">
      <c r="A642" s="18" t="s">
        <v>227</v>
      </c>
      <c r="B642" s="16" t="s">
        <v>578</v>
      </c>
      <c r="C642" s="18" t="s">
        <v>97</v>
      </c>
      <c r="D642" s="18" t="s">
        <v>577</v>
      </c>
      <c r="E642" s="133" t="s">
        <v>224</v>
      </c>
      <c r="F642" s="133"/>
      <c r="G642" s="17" t="s">
        <v>223</v>
      </c>
      <c r="H642" s="34">
        <v>1</v>
      </c>
      <c r="I642" s="15">
        <v>0.03</v>
      </c>
      <c r="J642" s="15">
        <v>0.03</v>
      </c>
    </row>
    <row r="643" spans="1:10" ht="39" customHeight="1" x14ac:dyDescent="0.2">
      <c r="A643" s="32" t="s">
        <v>222</v>
      </c>
      <c r="B643" s="33" t="s">
        <v>574</v>
      </c>
      <c r="C643" s="32" t="s">
        <v>97</v>
      </c>
      <c r="D643" s="32" t="s">
        <v>573</v>
      </c>
      <c r="E643" s="131" t="s">
        <v>229</v>
      </c>
      <c r="F643" s="131"/>
      <c r="G643" s="31" t="s">
        <v>41</v>
      </c>
      <c r="H643" s="30">
        <v>7.6000000000000001E-6</v>
      </c>
      <c r="I643" s="29">
        <v>4575</v>
      </c>
      <c r="J643" s="29">
        <v>0.03</v>
      </c>
    </row>
    <row r="644" spans="1:10" ht="25.5" x14ac:dyDescent="0.2">
      <c r="A644" s="28"/>
      <c r="B644" s="28"/>
      <c r="C644" s="28"/>
      <c r="D644" s="28"/>
      <c r="E644" s="28" t="s">
        <v>217</v>
      </c>
      <c r="F644" s="27">
        <v>0</v>
      </c>
      <c r="G644" s="28" t="s">
        <v>216</v>
      </c>
      <c r="H644" s="27">
        <v>0</v>
      </c>
      <c r="I644" s="28" t="s">
        <v>215</v>
      </c>
      <c r="J644" s="27">
        <v>0</v>
      </c>
    </row>
    <row r="645" spans="1:10" ht="15" thickBot="1" x14ac:dyDescent="0.25">
      <c r="A645" s="28"/>
      <c r="B645" s="28"/>
      <c r="C645" s="28"/>
      <c r="D645" s="28"/>
      <c r="E645" s="28" t="s">
        <v>214</v>
      </c>
      <c r="F645" s="27">
        <v>0</v>
      </c>
      <c r="G645" s="28"/>
      <c r="H645" s="132" t="s">
        <v>213</v>
      </c>
      <c r="I645" s="132"/>
      <c r="J645" s="27">
        <v>0.03</v>
      </c>
    </row>
    <row r="646" spans="1:10" ht="0.95" customHeight="1" thickTop="1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</row>
    <row r="647" spans="1:10" ht="18" customHeight="1" x14ac:dyDescent="0.2">
      <c r="A647" s="36"/>
      <c r="B647" s="23" t="s">
        <v>211</v>
      </c>
      <c r="C647" s="36" t="s">
        <v>210</v>
      </c>
      <c r="D647" s="36" t="s">
        <v>10</v>
      </c>
      <c r="E647" s="126" t="s">
        <v>228</v>
      </c>
      <c r="F647" s="126"/>
      <c r="G647" s="35" t="s">
        <v>209</v>
      </c>
      <c r="H647" s="23" t="s">
        <v>208</v>
      </c>
      <c r="I647" s="23" t="s">
        <v>207</v>
      </c>
      <c r="J647" s="23" t="s">
        <v>11</v>
      </c>
    </row>
    <row r="648" spans="1:10" ht="51.95" customHeight="1" x14ac:dyDescent="0.2">
      <c r="A648" s="18" t="s">
        <v>227</v>
      </c>
      <c r="B648" s="16" t="s">
        <v>576</v>
      </c>
      <c r="C648" s="18" t="s">
        <v>97</v>
      </c>
      <c r="D648" s="18" t="s">
        <v>575</v>
      </c>
      <c r="E648" s="133" t="s">
        <v>224</v>
      </c>
      <c r="F648" s="133"/>
      <c r="G648" s="17" t="s">
        <v>223</v>
      </c>
      <c r="H648" s="34">
        <v>1</v>
      </c>
      <c r="I648" s="15">
        <v>0.32</v>
      </c>
      <c r="J648" s="15">
        <v>0.32</v>
      </c>
    </row>
    <row r="649" spans="1:10" ht="39" customHeight="1" x14ac:dyDescent="0.2">
      <c r="A649" s="32" t="s">
        <v>222</v>
      </c>
      <c r="B649" s="33" t="s">
        <v>574</v>
      </c>
      <c r="C649" s="32" t="s">
        <v>97</v>
      </c>
      <c r="D649" s="32" t="s">
        <v>573</v>
      </c>
      <c r="E649" s="131" t="s">
        <v>229</v>
      </c>
      <c r="F649" s="131"/>
      <c r="G649" s="31" t="s">
        <v>41</v>
      </c>
      <c r="H649" s="30">
        <v>6.9999999999999994E-5</v>
      </c>
      <c r="I649" s="29">
        <v>4575</v>
      </c>
      <c r="J649" s="29">
        <v>0.32</v>
      </c>
    </row>
    <row r="650" spans="1:10" ht="25.5" x14ac:dyDescent="0.2">
      <c r="A650" s="28"/>
      <c r="B650" s="28"/>
      <c r="C650" s="28"/>
      <c r="D650" s="28"/>
      <c r="E650" s="28" t="s">
        <v>217</v>
      </c>
      <c r="F650" s="27">
        <v>0</v>
      </c>
      <c r="G650" s="28" t="s">
        <v>216</v>
      </c>
      <c r="H650" s="27">
        <v>0</v>
      </c>
      <c r="I650" s="28" t="s">
        <v>215</v>
      </c>
      <c r="J650" s="27">
        <v>0</v>
      </c>
    </row>
    <row r="651" spans="1:10" ht="15" thickBot="1" x14ac:dyDescent="0.25">
      <c r="A651" s="28"/>
      <c r="B651" s="28"/>
      <c r="C651" s="28"/>
      <c r="D651" s="28"/>
      <c r="E651" s="28" t="s">
        <v>214</v>
      </c>
      <c r="F651" s="27">
        <v>7.0000000000000007E-2</v>
      </c>
      <c r="G651" s="28"/>
      <c r="H651" s="132" t="s">
        <v>213</v>
      </c>
      <c r="I651" s="132"/>
      <c r="J651" s="27">
        <v>0.39</v>
      </c>
    </row>
    <row r="652" spans="1:10" ht="0.95" customHeight="1" thickTop="1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</row>
    <row r="653" spans="1:10" ht="18" customHeight="1" x14ac:dyDescent="0.2">
      <c r="A653" s="36"/>
      <c r="B653" s="23" t="s">
        <v>211</v>
      </c>
      <c r="C653" s="36" t="s">
        <v>210</v>
      </c>
      <c r="D653" s="36" t="s">
        <v>10</v>
      </c>
      <c r="E653" s="126" t="s">
        <v>228</v>
      </c>
      <c r="F653" s="126"/>
      <c r="G653" s="35" t="s">
        <v>209</v>
      </c>
      <c r="H653" s="23" t="s">
        <v>208</v>
      </c>
      <c r="I653" s="23" t="s">
        <v>207</v>
      </c>
      <c r="J653" s="23" t="s">
        <v>11</v>
      </c>
    </row>
    <row r="654" spans="1:10" ht="51.95" customHeight="1" x14ac:dyDescent="0.2">
      <c r="A654" s="18" t="s">
        <v>227</v>
      </c>
      <c r="B654" s="16" t="s">
        <v>572</v>
      </c>
      <c r="C654" s="18" t="s">
        <v>97</v>
      </c>
      <c r="D654" s="18" t="s">
        <v>571</v>
      </c>
      <c r="E654" s="133" t="s">
        <v>224</v>
      </c>
      <c r="F654" s="133"/>
      <c r="G654" s="17" t="s">
        <v>223</v>
      </c>
      <c r="H654" s="34">
        <v>1</v>
      </c>
      <c r="I654" s="15">
        <v>0.93</v>
      </c>
      <c r="J654" s="15">
        <v>0.93</v>
      </c>
    </row>
    <row r="655" spans="1:10" ht="26.1" customHeight="1" x14ac:dyDescent="0.2">
      <c r="A655" s="32" t="s">
        <v>222</v>
      </c>
      <c r="B655" s="33" t="s">
        <v>221</v>
      </c>
      <c r="C655" s="32" t="s">
        <v>97</v>
      </c>
      <c r="D655" s="32" t="s">
        <v>220</v>
      </c>
      <c r="E655" s="131" t="s">
        <v>219</v>
      </c>
      <c r="F655" s="131"/>
      <c r="G655" s="31" t="s">
        <v>218</v>
      </c>
      <c r="H655" s="30">
        <v>1.25</v>
      </c>
      <c r="I655" s="29">
        <v>0.75</v>
      </c>
      <c r="J655" s="29">
        <v>0.93</v>
      </c>
    </row>
    <row r="656" spans="1:10" ht="25.5" x14ac:dyDescent="0.2">
      <c r="A656" s="28"/>
      <c r="B656" s="28"/>
      <c r="C656" s="28"/>
      <c r="D656" s="28"/>
      <c r="E656" s="28" t="s">
        <v>217</v>
      </c>
      <c r="F656" s="27">
        <v>0</v>
      </c>
      <c r="G656" s="28" t="s">
        <v>216</v>
      </c>
      <c r="H656" s="27">
        <v>0</v>
      </c>
      <c r="I656" s="28" t="s">
        <v>215</v>
      </c>
      <c r="J656" s="27">
        <v>0</v>
      </c>
    </row>
    <row r="657" spans="1:10" ht="15" thickBot="1" x14ac:dyDescent="0.25">
      <c r="A657" s="28"/>
      <c r="B657" s="28"/>
      <c r="C657" s="28"/>
      <c r="D657" s="28"/>
      <c r="E657" s="28" t="s">
        <v>214</v>
      </c>
      <c r="F657" s="27">
        <v>0.21</v>
      </c>
      <c r="G657" s="28"/>
      <c r="H657" s="132" t="s">
        <v>213</v>
      </c>
      <c r="I657" s="132"/>
      <c r="J657" s="27">
        <v>1.1399999999999999</v>
      </c>
    </row>
    <row r="658" spans="1:10" ht="0.95" customHeight="1" thickTop="1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</row>
    <row r="659" spans="1:10" ht="18" customHeight="1" x14ac:dyDescent="0.2">
      <c r="A659" s="36"/>
      <c r="B659" s="23" t="s">
        <v>211</v>
      </c>
      <c r="C659" s="36" t="s">
        <v>210</v>
      </c>
      <c r="D659" s="36" t="s">
        <v>10</v>
      </c>
      <c r="E659" s="126" t="s">
        <v>228</v>
      </c>
      <c r="F659" s="126"/>
      <c r="G659" s="35" t="s">
        <v>209</v>
      </c>
      <c r="H659" s="23" t="s">
        <v>208</v>
      </c>
      <c r="I659" s="23" t="s">
        <v>207</v>
      </c>
      <c r="J659" s="23" t="s">
        <v>11</v>
      </c>
    </row>
    <row r="660" spans="1:10" ht="51.95" customHeight="1" x14ac:dyDescent="0.2">
      <c r="A660" s="18" t="s">
        <v>227</v>
      </c>
      <c r="B660" s="16" t="s">
        <v>522</v>
      </c>
      <c r="C660" s="18" t="s">
        <v>97</v>
      </c>
      <c r="D660" s="18" t="s">
        <v>521</v>
      </c>
      <c r="E660" s="133" t="s">
        <v>224</v>
      </c>
      <c r="F660" s="133"/>
      <c r="G660" s="17" t="s">
        <v>242</v>
      </c>
      <c r="H660" s="34">
        <v>1</v>
      </c>
      <c r="I660" s="15">
        <v>1.33</v>
      </c>
      <c r="J660" s="15">
        <v>1.33</v>
      </c>
    </row>
    <row r="661" spans="1:10" ht="39" customHeight="1" x14ac:dyDescent="0.2">
      <c r="A661" s="40" t="s">
        <v>238</v>
      </c>
      <c r="B661" s="41" t="s">
        <v>568</v>
      </c>
      <c r="C661" s="40" t="s">
        <v>97</v>
      </c>
      <c r="D661" s="40" t="s">
        <v>567</v>
      </c>
      <c r="E661" s="134" t="s">
        <v>224</v>
      </c>
      <c r="F661" s="134"/>
      <c r="G661" s="39" t="s">
        <v>223</v>
      </c>
      <c r="H661" s="38">
        <v>1</v>
      </c>
      <c r="I661" s="37">
        <v>0.14000000000000001</v>
      </c>
      <c r="J661" s="37">
        <v>0.14000000000000001</v>
      </c>
    </row>
    <row r="662" spans="1:10" ht="51.95" customHeight="1" x14ac:dyDescent="0.2">
      <c r="A662" s="40" t="s">
        <v>238</v>
      </c>
      <c r="B662" s="41" t="s">
        <v>570</v>
      </c>
      <c r="C662" s="40" t="s">
        <v>97</v>
      </c>
      <c r="D662" s="40" t="s">
        <v>569</v>
      </c>
      <c r="E662" s="134" t="s">
        <v>224</v>
      </c>
      <c r="F662" s="134"/>
      <c r="G662" s="39" t="s">
        <v>223</v>
      </c>
      <c r="H662" s="38">
        <v>1</v>
      </c>
      <c r="I662" s="37">
        <v>1.19</v>
      </c>
      <c r="J662" s="37">
        <v>1.19</v>
      </c>
    </row>
    <row r="663" spans="1:10" ht="25.5" x14ac:dyDescent="0.2">
      <c r="A663" s="28"/>
      <c r="B663" s="28"/>
      <c r="C663" s="28"/>
      <c r="D663" s="28"/>
      <c r="E663" s="28" t="s">
        <v>217</v>
      </c>
      <c r="F663" s="27">
        <v>0</v>
      </c>
      <c r="G663" s="28" t="s">
        <v>216</v>
      </c>
      <c r="H663" s="27">
        <v>0</v>
      </c>
      <c r="I663" s="28" t="s">
        <v>215</v>
      </c>
      <c r="J663" s="27">
        <v>0</v>
      </c>
    </row>
    <row r="664" spans="1:10" ht="15" thickBot="1" x14ac:dyDescent="0.25">
      <c r="A664" s="28"/>
      <c r="B664" s="28"/>
      <c r="C664" s="28"/>
      <c r="D664" s="28"/>
      <c r="E664" s="28" t="s">
        <v>214</v>
      </c>
      <c r="F664" s="27">
        <v>0.31</v>
      </c>
      <c r="G664" s="28"/>
      <c r="H664" s="132" t="s">
        <v>213</v>
      </c>
      <c r="I664" s="132"/>
      <c r="J664" s="27">
        <v>1.64</v>
      </c>
    </row>
    <row r="665" spans="1:10" ht="0.95" customHeight="1" thickTop="1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</row>
    <row r="666" spans="1:10" ht="18" customHeight="1" x14ac:dyDescent="0.2">
      <c r="A666" s="36"/>
      <c r="B666" s="23" t="s">
        <v>211</v>
      </c>
      <c r="C666" s="36" t="s">
        <v>210</v>
      </c>
      <c r="D666" s="36" t="s">
        <v>10</v>
      </c>
      <c r="E666" s="126" t="s">
        <v>228</v>
      </c>
      <c r="F666" s="126"/>
      <c r="G666" s="35" t="s">
        <v>209</v>
      </c>
      <c r="H666" s="23" t="s">
        <v>208</v>
      </c>
      <c r="I666" s="23" t="s">
        <v>207</v>
      </c>
      <c r="J666" s="23" t="s">
        <v>11</v>
      </c>
    </row>
    <row r="667" spans="1:10" ht="51.95" customHeight="1" x14ac:dyDescent="0.2">
      <c r="A667" s="18" t="s">
        <v>227</v>
      </c>
      <c r="B667" s="16" t="s">
        <v>524</v>
      </c>
      <c r="C667" s="18" t="s">
        <v>97</v>
      </c>
      <c r="D667" s="18" t="s">
        <v>523</v>
      </c>
      <c r="E667" s="133" t="s">
        <v>224</v>
      </c>
      <c r="F667" s="133"/>
      <c r="G667" s="17" t="s">
        <v>239</v>
      </c>
      <c r="H667" s="34">
        <v>1</v>
      </c>
      <c r="I667" s="15">
        <v>4.5</v>
      </c>
      <c r="J667" s="15">
        <v>4.5</v>
      </c>
    </row>
    <row r="668" spans="1:10" ht="51.95" customHeight="1" x14ac:dyDescent="0.2">
      <c r="A668" s="40" t="s">
        <v>238</v>
      </c>
      <c r="B668" s="41" t="s">
        <v>570</v>
      </c>
      <c r="C668" s="40" t="s">
        <v>97</v>
      </c>
      <c r="D668" s="40" t="s">
        <v>569</v>
      </c>
      <c r="E668" s="134" t="s">
        <v>224</v>
      </c>
      <c r="F668" s="134"/>
      <c r="G668" s="39" t="s">
        <v>223</v>
      </c>
      <c r="H668" s="38">
        <v>1</v>
      </c>
      <c r="I668" s="37">
        <v>1.19</v>
      </c>
      <c r="J668" s="37">
        <v>1.19</v>
      </c>
    </row>
    <row r="669" spans="1:10" ht="39" customHeight="1" x14ac:dyDescent="0.2">
      <c r="A669" s="40" t="s">
        <v>238</v>
      </c>
      <c r="B669" s="41" t="s">
        <v>568</v>
      </c>
      <c r="C669" s="40" t="s">
        <v>97</v>
      </c>
      <c r="D669" s="40" t="s">
        <v>567</v>
      </c>
      <c r="E669" s="134" t="s">
        <v>224</v>
      </c>
      <c r="F669" s="134"/>
      <c r="G669" s="39" t="s">
        <v>223</v>
      </c>
      <c r="H669" s="38">
        <v>1</v>
      </c>
      <c r="I669" s="37">
        <v>0.14000000000000001</v>
      </c>
      <c r="J669" s="37">
        <v>0.14000000000000001</v>
      </c>
    </row>
    <row r="670" spans="1:10" ht="51.95" customHeight="1" x14ac:dyDescent="0.2">
      <c r="A670" s="40" t="s">
        <v>238</v>
      </c>
      <c r="B670" s="41" t="s">
        <v>566</v>
      </c>
      <c r="C670" s="40" t="s">
        <v>97</v>
      </c>
      <c r="D670" s="40" t="s">
        <v>565</v>
      </c>
      <c r="E670" s="134" t="s">
        <v>224</v>
      </c>
      <c r="F670" s="134"/>
      <c r="G670" s="39" t="s">
        <v>223</v>
      </c>
      <c r="H670" s="38">
        <v>1</v>
      </c>
      <c r="I670" s="37">
        <v>1.3</v>
      </c>
      <c r="J670" s="37">
        <v>1.3</v>
      </c>
    </row>
    <row r="671" spans="1:10" ht="51.95" customHeight="1" x14ac:dyDescent="0.2">
      <c r="A671" s="40" t="s">
        <v>238</v>
      </c>
      <c r="B671" s="41" t="s">
        <v>562</v>
      </c>
      <c r="C671" s="40" t="s">
        <v>97</v>
      </c>
      <c r="D671" s="40" t="s">
        <v>561</v>
      </c>
      <c r="E671" s="134" t="s">
        <v>224</v>
      </c>
      <c r="F671" s="134"/>
      <c r="G671" s="39" t="s">
        <v>223</v>
      </c>
      <c r="H671" s="38">
        <v>1</v>
      </c>
      <c r="I671" s="37">
        <v>1.87</v>
      </c>
      <c r="J671" s="37">
        <v>1.87</v>
      </c>
    </row>
    <row r="672" spans="1:10" ht="25.5" x14ac:dyDescent="0.2">
      <c r="A672" s="28"/>
      <c r="B672" s="28"/>
      <c r="C672" s="28"/>
      <c r="D672" s="28"/>
      <c r="E672" s="28" t="s">
        <v>217</v>
      </c>
      <c r="F672" s="27">
        <v>0</v>
      </c>
      <c r="G672" s="28" t="s">
        <v>216</v>
      </c>
      <c r="H672" s="27">
        <v>0</v>
      </c>
      <c r="I672" s="28" t="s">
        <v>215</v>
      </c>
      <c r="J672" s="27">
        <v>0</v>
      </c>
    </row>
    <row r="673" spans="1:10" ht="15" thickBot="1" x14ac:dyDescent="0.25">
      <c r="A673" s="28"/>
      <c r="B673" s="28"/>
      <c r="C673" s="28"/>
      <c r="D673" s="28"/>
      <c r="E673" s="28" t="s">
        <v>214</v>
      </c>
      <c r="F673" s="27">
        <v>1.05</v>
      </c>
      <c r="G673" s="28"/>
      <c r="H673" s="132" t="s">
        <v>213</v>
      </c>
      <c r="I673" s="132"/>
      <c r="J673" s="27">
        <v>5.55</v>
      </c>
    </row>
    <row r="674" spans="1:10" ht="0.95" customHeight="1" thickTop="1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</row>
    <row r="675" spans="1:10" ht="18" customHeight="1" x14ac:dyDescent="0.2">
      <c r="A675" s="36"/>
      <c r="B675" s="23" t="s">
        <v>211</v>
      </c>
      <c r="C675" s="36" t="s">
        <v>210</v>
      </c>
      <c r="D675" s="36" t="s">
        <v>10</v>
      </c>
      <c r="E675" s="126" t="s">
        <v>228</v>
      </c>
      <c r="F675" s="126"/>
      <c r="G675" s="35" t="s">
        <v>209</v>
      </c>
      <c r="H675" s="23" t="s">
        <v>208</v>
      </c>
      <c r="I675" s="23" t="s">
        <v>207</v>
      </c>
      <c r="J675" s="23" t="s">
        <v>11</v>
      </c>
    </row>
    <row r="676" spans="1:10" ht="51.95" customHeight="1" x14ac:dyDescent="0.2">
      <c r="A676" s="18" t="s">
        <v>227</v>
      </c>
      <c r="B676" s="16" t="s">
        <v>570</v>
      </c>
      <c r="C676" s="18" t="s">
        <v>97</v>
      </c>
      <c r="D676" s="18" t="s">
        <v>569</v>
      </c>
      <c r="E676" s="133" t="s">
        <v>224</v>
      </c>
      <c r="F676" s="133"/>
      <c r="G676" s="17" t="s">
        <v>223</v>
      </c>
      <c r="H676" s="34">
        <v>1</v>
      </c>
      <c r="I676" s="15">
        <v>1.19</v>
      </c>
      <c r="J676" s="15">
        <v>1.19</v>
      </c>
    </row>
    <row r="677" spans="1:10" ht="39" customHeight="1" x14ac:dyDescent="0.2">
      <c r="A677" s="32" t="s">
        <v>222</v>
      </c>
      <c r="B677" s="33" t="s">
        <v>564</v>
      </c>
      <c r="C677" s="32" t="s">
        <v>97</v>
      </c>
      <c r="D677" s="32" t="s">
        <v>563</v>
      </c>
      <c r="E677" s="131" t="s">
        <v>229</v>
      </c>
      <c r="F677" s="131"/>
      <c r="G677" s="31" t="s">
        <v>41</v>
      </c>
      <c r="H677" s="30">
        <v>6.3999999999999997E-5</v>
      </c>
      <c r="I677" s="29">
        <v>18610.16</v>
      </c>
      <c r="J677" s="29">
        <v>1.19</v>
      </c>
    </row>
    <row r="678" spans="1:10" ht="25.5" x14ac:dyDescent="0.2">
      <c r="A678" s="28"/>
      <c r="B678" s="28"/>
      <c r="C678" s="28"/>
      <c r="D678" s="28"/>
      <c r="E678" s="28" t="s">
        <v>217</v>
      </c>
      <c r="F678" s="27">
        <v>0</v>
      </c>
      <c r="G678" s="28" t="s">
        <v>216</v>
      </c>
      <c r="H678" s="27">
        <v>0</v>
      </c>
      <c r="I678" s="28" t="s">
        <v>215</v>
      </c>
      <c r="J678" s="27">
        <v>0</v>
      </c>
    </row>
    <row r="679" spans="1:10" ht="15" thickBot="1" x14ac:dyDescent="0.25">
      <c r="A679" s="28"/>
      <c r="B679" s="28"/>
      <c r="C679" s="28"/>
      <c r="D679" s="28"/>
      <c r="E679" s="28" t="s">
        <v>214</v>
      </c>
      <c r="F679" s="27">
        <v>0.28000000000000003</v>
      </c>
      <c r="G679" s="28"/>
      <c r="H679" s="132" t="s">
        <v>213</v>
      </c>
      <c r="I679" s="132"/>
      <c r="J679" s="27">
        <v>1.47</v>
      </c>
    </row>
    <row r="680" spans="1:10" ht="0.95" customHeight="1" thickTop="1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</row>
    <row r="681" spans="1:10" ht="18" customHeight="1" x14ac:dyDescent="0.2">
      <c r="A681" s="36"/>
      <c r="B681" s="23" t="s">
        <v>211</v>
      </c>
      <c r="C681" s="36" t="s">
        <v>210</v>
      </c>
      <c r="D681" s="36" t="s">
        <v>10</v>
      </c>
      <c r="E681" s="126" t="s">
        <v>228</v>
      </c>
      <c r="F681" s="126"/>
      <c r="G681" s="35" t="s">
        <v>209</v>
      </c>
      <c r="H681" s="23" t="s">
        <v>208</v>
      </c>
      <c r="I681" s="23" t="s">
        <v>207</v>
      </c>
      <c r="J681" s="23" t="s">
        <v>11</v>
      </c>
    </row>
    <row r="682" spans="1:10" ht="39" customHeight="1" x14ac:dyDescent="0.2">
      <c r="A682" s="18" t="s">
        <v>227</v>
      </c>
      <c r="B682" s="16" t="s">
        <v>568</v>
      </c>
      <c r="C682" s="18" t="s">
        <v>97</v>
      </c>
      <c r="D682" s="18" t="s">
        <v>567</v>
      </c>
      <c r="E682" s="133" t="s">
        <v>224</v>
      </c>
      <c r="F682" s="133"/>
      <c r="G682" s="17" t="s">
        <v>223</v>
      </c>
      <c r="H682" s="34">
        <v>1</v>
      </c>
      <c r="I682" s="15">
        <v>0.14000000000000001</v>
      </c>
      <c r="J682" s="15">
        <v>0.14000000000000001</v>
      </c>
    </row>
    <row r="683" spans="1:10" ht="39" customHeight="1" x14ac:dyDescent="0.2">
      <c r="A683" s="32" t="s">
        <v>222</v>
      </c>
      <c r="B683" s="33" t="s">
        <v>564</v>
      </c>
      <c r="C683" s="32" t="s">
        <v>97</v>
      </c>
      <c r="D683" s="32" t="s">
        <v>563</v>
      </c>
      <c r="E683" s="131" t="s">
        <v>229</v>
      </c>
      <c r="F683" s="131"/>
      <c r="G683" s="31" t="s">
        <v>41</v>
      </c>
      <c r="H683" s="30">
        <v>7.6000000000000001E-6</v>
      </c>
      <c r="I683" s="29">
        <v>18610.16</v>
      </c>
      <c r="J683" s="29">
        <v>0.14000000000000001</v>
      </c>
    </row>
    <row r="684" spans="1:10" ht="25.5" x14ac:dyDescent="0.2">
      <c r="A684" s="28"/>
      <c r="B684" s="28"/>
      <c r="C684" s="28"/>
      <c r="D684" s="28"/>
      <c r="E684" s="28" t="s">
        <v>217</v>
      </c>
      <c r="F684" s="27">
        <v>0</v>
      </c>
      <c r="G684" s="28" t="s">
        <v>216</v>
      </c>
      <c r="H684" s="27">
        <v>0</v>
      </c>
      <c r="I684" s="28" t="s">
        <v>215</v>
      </c>
      <c r="J684" s="27">
        <v>0</v>
      </c>
    </row>
    <row r="685" spans="1:10" ht="15" thickBot="1" x14ac:dyDescent="0.25">
      <c r="A685" s="28"/>
      <c r="B685" s="28"/>
      <c r="C685" s="28"/>
      <c r="D685" s="28"/>
      <c r="E685" s="28" t="s">
        <v>214</v>
      </c>
      <c r="F685" s="27">
        <v>0.03</v>
      </c>
      <c r="G685" s="28"/>
      <c r="H685" s="132" t="s">
        <v>213</v>
      </c>
      <c r="I685" s="132"/>
      <c r="J685" s="27">
        <v>0.17</v>
      </c>
    </row>
    <row r="686" spans="1:10" ht="0.95" customHeight="1" thickTop="1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</row>
    <row r="687" spans="1:10" ht="18" customHeight="1" x14ac:dyDescent="0.2">
      <c r="A687" s="36"/>
      <c r="B687" s="23" t="s">
        <v>211</v>
      </c>
      <c r="C687" s="36" t="s">
        <v>210</v>
      </c>
      <c r="D687" s="36" t="s">
        <v>10</v>
      </c>
      <c r="E687" s="126" t="s">
        <v>228</v>
      </c>
      <c r="F687" s="126"/>
      <c r="G687" s="35" t="s">
        <v>209</v>
      </c>
      <c r="H687" s="23" t="s">
        <v>208</v>
      </c>
      <c r="I687" s="23" t="s">
        <v>207</v>
      </c>
      <c r="J687" s="23" t="s">
        <v>11</v>
      </c>
    </row>
    <row r="688" spans="1:10" ht="51.95" customHeight="1" x14ac:dyDescent="0.2">
      <c r="A688" s="18" t="s">
        <v>227</v>
      </c>
      <c r="B688" s="16" t="s">
        <v>566</v>
      </c>
      <c r="C688" s="18" t="s">
        <v>97</v>
      </c>
      <c r="D688" s="18" t="s">
        <v>565</v>
      </c>
      <c r="E688" s="133" t="s">
        <v>224</v>
      </c>
      <c r="F688" s="133"/>
      <c r="G688" s="17" t="s">
        <v>223</v>
      </c>
      <c r="H688" s="34">
        <v>1</v>
      </c>
      <c r="I688" s="15">
        <v>1.3</v>
      </c>
      <c r="J688" s="15">
        <v>1.3</v>
      </c>
    </row>
    <row r="689" spans="1:10" ht="39" customHeight="1" x14ac:dyDescent="0.2">
      <c r="A689" s="32" t="s">
        <v>222</v>
      </c>
      <c r="B689" s="33" t="s">
        <v>564</v>
      </c>
      <c r="C689" s="32" t="s">
        <v>97</v>
      </c>
      <c r="D689" s="32" t="s">
        <v>563</v>
      </c>
      <c r="E689" s="131" t="s">
        <v>229</v>
      </c>
      <c r="F689" s="131"/>
      <c r="G689" s="31" t="s">
        <v>41</v>
      </c>
      <c r="H689" s="30">
        <v>6.9999999999999994E-5</v>
      </c>
      <c r="I689" s="29">
        <v>18610.16</v>
      </c>
      <c r="J689" s="29">
        <v>1.3</v>
      </c>
    </row>
    <row r="690" spans="1:10" ht="25.5" x14ac:dyDescent="0.2">
      <c r="A690" s="28"/>
      <c r="B690" s="28"/>
      <c r="C690" s="28"/>
      <c r="D690" s="28"/>
      <c r="E690" s="28" t="s">
        <v>217</v>
      </c>
      <c r="F690" s="27">
        <v>0</v>
      </c>
      <c r="G690" s="28" t="s">
        <v>216</v>
      </c>
      <c r="H690" s="27">
        <v>0</v>
      </c>
      <c r="I690" s="28" t="s">
        <v>215</v>
      </c>
      <c r="J690" s="27">
        <v>0</v>
      </c>
    </row>
    <row r="691" spans="1:10" ht="15" thickBot="1" x14ac:dyDescent="0.25">
      <c r="A691" s="28"/>
      <c r="B691" s="28"/>
      <c r="C691" s="28"/>
      <c r="D691" s="28"/>
      <c r="E691" s="28" t="s">
        <v>214</v>
      </c>
      <c r="F691" s="27">
        <v>0.3</v>
      </c>
      <c r="G691" s="28"/>
      <c r="H691" s="132" t="s">
        <v>213</v>
      </c>
      <c r="I691" s="132"/>
      <c r="J691" s="27">
        <v>1.6</v>
      </c>
    </row>
    <row r="692" spans="1:10" ht="0.95" customHeight="1" thickTop="1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</row>
    <row r="693" spans="1:10" ht="18" customHeight="1" x14ac:dyDescent="0.2">
      <c r="A693" s="36"/>
      <c r="B693" s="23" t="s">
        <v>211</v>
      </c>
      <c r="C693" s="36" t="s">
        <v>210</v>
      </c>
      <c r="D693" s="36" t="s">
        <v>10</v>
      </c>
      <c r="E693" s="126" t="s">
        <v>228</v>
      </c>
      <c r="F693" s="126"/>
      <c r="G693" s="35" t="s">
        <v>209</v>
      </c>
      <c r="H693" s="23" t="s">
        <v>208</v>
      </c>
      <c r="I693" s="23" t="s">
        <v>207</v>
      </c>
      <c r="J693" s="23" t="s">
        <v>11</v>
      </c>
    </row>
    <row r="694" spans="1:10" ht="51.95" customHeight="1" x14ac:dyDescent="0.2">
      <c r="A694" s="18" t="s">
        <v>227</v>
      </c>
      <c r="B694" s="16" t="s">
        <v>562</v>
      </c>
      <c r="C694" s="18" t="s">
        <v>97</v>
      </c>
      <c r="D694" s="18" t="s">
        <v>561</v>
      </c>
      <c r="E694" s="133" t="s">
        <v>224</v>
      </c>
      <c r="F694" s="133"/>
      <c r="G694" s="17" t="s">
        <v>223</v>
      </c>
      <c r="H694" s="34">
        <v>1</v>
      </c>
      <c r="I694" s="15">
        <v>1.87</v>
      </c>
      <c r="J694" s="15">
        <v>1.87</v>
      </c>
    </row>
    <row r="695" spans="1:10" ht="26.1" customHeight="1" x14ac:dyDescent="0.2">
      <c r="A695" s="32" t="s">
        <v>222</v>
      </c>
      <c r="B695" s="33" t="s">
        <v>221</v>
      </c>
      <c r="C695" s="32" t="s">
        <v>97</v>
      </c>
      <c r="D695" s="32" t="s">
        <v>220</v>
      </c>
      <c r="E695" s="131" t="s">
        <v>219</v>
      </c>
      <c r="F695" s="131"/>
      <c r="G695" s="31" t="s">
        <v>218</v>
      </c>
      <c r="H695" s="30">
        <v>2.5</v>
      </c>
      <c r="I695" s="29">
        <v>0.75</v>
      </c>
      <c r="J695" s="29">
        <v>1.87</v>
      </c>
    </row>
    <row r="696" spans="1:10" ht="25.5" x14ac:dyDescent="0.2">
      <c r="A696" s="28"/>
      <c r="B696" s="28"/>
      <c r="C696" s="28"/>
      <c r="D696" s="28"/>
      <c r="E696" s="28" t="s">
        <v>217</v>
      </c>
      <c r="F696" s="27">
        <v>0</v>
      </c>
      <c r="G696" s="28" t="s">
        <v>216</v>
      </c>
      <c r="H696" s="27">
        <v>0</v>
      </c>
      <c r="I696" s="28" t="s">
        <v>215</v>
      </c>
      <c r="J696" s="27">
        <v>0</v>
      </c>
    </row>
    <row r="697" spans="1:10" ht="15" thickBot="1" x14ac:dyDescent="0.25">
      <c r="A697" s="28"/>
      <c r="B697" s="28"/>
      <c r="C697" s="28"/>
      <c r="D697" s="28"/>
      <c r="E697" s="28" t="s">
        <v>214</v>
      </c>
      <c r="F697" s="27">
        <v>0.44</v>
      </c>
      <c r="G697" s="28"/>
      <c r="H697" s="132" t="s">
        <v>213</v>
      </c>
      <c r="I697" s="132"/>
      <c r="J697" s="27">
        <v>2.31</v>
      </c>
    </row>
    <row r="698" spans="1:10" ht="0.95" customHeight="1" thickTop="1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</row>
    <row r="699" spans="1:10" ht="18" customHeight="1" x14ac:dyDescent="0.2">
      <c r="A699" s="36"/>
      <c r="B699" s="23" t="s">
        <v>211</v>
      </c>
      <c r="C699" s="36" t="s">
        <v>210</v>
      </c>
      <c r="D699" s="36" t="s">
        <v>10</v>
      </c>
      <c r="E699" s="126" t="s">
        <v>228</v>
      </c>
      <c r="F699" s="126"/>
      <c r="G699" s="35" t="s">
        <v>209</v>
      </c>
      <c r="H699" s="23" t="s">
        <v>208</v>
      </c>
      <c r="I699" s="23" t="s">
        <v>207</v>
      </c>
      <c r="J699" s="23" t="s">
        <v>11</v>
      </c>
    </row>
    <row r="700" spans="1:10" ht="24" customHeight="1" x14ac:dyDescent="0.2">
      <c r="A700" s="18" t="s">
        <v>227</v>
      </c>
      <c r="B700" s="16" t="s">
        <v>469</v>
      </c>
      <c r="C700" s="18" t="s">
        <v>97</v>
      </c>
      <c r="D700" s="18" t="s">
        <v>468</v>
      </c>
      <c r="E700" s="133" t="s">
        <v>263</v>
      </c>
      <c r="F700" s="133"/>
      <c r="G700" s="17" t="s">
        <v>223</v>
      </c>
      <c r="H700" s="34">
        <v>1</v>
      </c>
      <c r="I700" s="15">
        <v>22.84</v>
      </c>
      <c r="J700" s="15">
        <v>22.84</v>
      </c>
    </row>
    <row r="701" spans="1:10" ht="26.1" customHeight="1" x14ac:dyDescent="0.2">
      <c r="A701" s="40" t="s">
        <v>238</v>
      </c>
      <c r="B701" s="41" t="s">
        <v>486</v>
      </c>
      <c r="C701" s="40" t="s">
        <v>97</v>
      </c>
      <c r="D701" s="40" t="s">
        <v>485</v>
      </c>
      <c r="E701" s="134" t="s">
        <v>263</v>
      </c>
      <c r="F701" s="134"/>
      <c r="G701" s="39" t="s">
        <v>223</v>
      </c>
      <c r="H701" s="38">
        <v>1</v>
      </c>
      <c r="I701" s="37">
        <v>0.15</v>
      </c>
      <c r="J701" s="37">
        <v>0.15</v>
      </c>
    </row>
    <row r="702" spans="1:10" ht="24" customHeight="1" x14ac:dyDescent="0.2">
      <c r="A702" s="32" t="s">
        <v>222</v>
      </c>
      <c r="B702" s="33" t="s">
        <v>262</v>
      </c>
      <c r="C702" s="32" t="s">
        <v>97</v>
      </c>
      <c r="D702" s="32" t="s">
        <v>261</v>
      </c>
      <c r="E702" s="131" t="s">
        <v>256</v>
      </c>
      <c r="F702" s="131"/>
      <c r="G702" s="31" t="s">
        <v>223</v>
      </c>
      <c r="H702" s="30">
        <v>1</v>
      </c>
      <c r="I702" s="29">
        <v>2.94</v>
      </c>
      <c r="J702" s="29">
        <v>2.94</v>
      </c>
    </row>
    <row r="703" spans="1:10" ht="24" customHeight="1" x14ac:dyDescent="0.2">
      <c r="A703" s="32" t="s">
        <v>222</v>
      </c>
      <c r="B703" s="33" t="s">
        <v>484</v>
      </c>
      <c r="C703" s="32" t="s">
        <v>97</v>
      </c>
      <c r="D703" s="32" t="s">
        <v>483</v>
      </c>
      <c r="E703" s="131" t="s">
        <v>248</v>
      </c>
      <c r="F703" s="131"/>
      <c r="G703" s="31" t="s">
        <v>223</v>
      </c>
      <c r="H703" s="30">
        <v>1</v>
      </c>
      <c r="I703" s="29">
        <v>16.43</v>
      </c>
      <c r="J703" s="29">
        <v>16.43</v>
      </c>
    </row>
    <row r="704" spans="1:10" ht="26.1" customHeight="1" x14ac:dyDescent="0.2">
      <c r="A704" s="32" t="s">
        <v>222</v>
      </c>
      <c r="B704" s="33" t="s">
        <v>375</v>
      </c>
      <c r="C704" s="32" t="s">
        <v>97</v>
      </c>
      <c r="D704" s="32" t="s">
        <v>374</v>
      </c>
      <c r="E704" s="131" t="s">
        <v>229</v>
      </c>
      <c r="F704" s="131"/>
      <c r="G704" s="31" t="s">
        <v>223</v>
      </c>
      <c r="H704" s="30">
        <v>1</v>
      </c>
      <c r="I704" s="29">
        <v>1.0900000000000001</v>
      </c>
      <c r="J704" s="29">
        <v>1.0900000000000001</v>
      </c>
    </row>
    <row r="705" spans="1:10" ht="24" customHeight="1" x14ac:dyDescent="0.2">
      <c r="A705" s="32" t="s">
        <v>222</v>
      </c>
      <c r="B705" s="33" t="s">
        <v>258</v>
      </c>
      <c r="C705" s="32" t="s">
        <v>97</v>
      </c>
      <c r="D705" s="32" t="s">
        <v>257</v>
      </c>
      <c r="E705" s="131" t="s">
        <v>256</v>
      </c>
      <c r="F705" s="131"/>
      <c r="G705" s="31" t="s">
        <v>223</v>
      </c>
      <c r="H705" s="30">
        <v>1</v>
      </c>
      <c r="I705" s="29">
        <v>0.81</v>
      </c>
      <c r="J705" s="29">
        <v>0.81</v>
      </c>
    </row>
    <row r="706" spans="1:10" ht="26.1" customHeight="1" x14ac:dyDescent="0.2">
      <c r="A706" s="32" t="s">
        <v>222</v>
      </c>
      <c r="B706" s="33" t="s">
        <v>373</v>
      </c>
      <c r="C706" s="32" t="s">
        <v>97</v>
      </c>
      <c r="D706" s="32" t="s">
        <v>372</v>
      </c>
      <c r="E706" s="131" t="s">
        <v>229</v>
      </c>
      <c r="F706" s="131"/>
      <c r="G706" s="31" t="s">
        <v>223</v>
      </c>
      <c r="H706" s="30">
        <v>1</v>
      </c>
      <c r="I706" s="29">
        <v>0.74</v>
      </c>
      <c r="J706" s="29">
        <v>0.74</v>
      </c>
    </row>
    <row r="707" spans="1:10" ht="24" customHeight="1" x14ac:dyDescent="0.2">
      <c r="A707" s="32" t="s">
        <v>222</v>
      </c>
      <c r="B707" s="33" t="s">
        <v>253</v>
      </c>
      <c r="C707" s="32" t="s">
        <v>97</v>
      </c>
      <c r="D707" s="32" t="s">
        <v>252</v>
      </c>
      <c r="E707" s="131" t="s">
        <v>251</v>
      </c>
      <c r="F707" s="131"/>
      <c r="G707" s="31" t="s">
        <v>223</v>
      </c>
      <c r="H707" s="30">
        <v>1</v>
      </c>
      <c r="I707" s="29">
        <v>0.06</v>
      </c>
      <c r="J707" s="29">
        <v>0.06</v>
      </c>
    </row>
    <row r="708" spans="1:10" ht="24" customHeight="1" x14ac:dyDescent="0.2">
      <c r="A708" s="32" t="s">
        <v>222</v>
      </c>
      <c r="B708" s="33" t="s">
        <v>247</v>
      </c>
      <c r="C708" s="32" t="s">
        <v>97</v>
      </c>
      <c r="D708" s="32" t="s">
        <v>246</v>
      </c>
      <c r="E708" s="131" t="s">
        <v>245</v>
      </c>
      <c r="F708" s="131"/>
      <c r="G708" s="31" t="s">
        <v>223</v>
      </c>
      <c r="H708" s="30">
        <v>1</v>
      </c>
      <c r="I708" s="29">
        <v>0.62</v>
      </c>
      <c r="J708" s="29">
        <v>0.62</v>
      </c>
    </row>
    <row r="709" spans="1:10" ht="25.5" x14ac:dyDescent="0.2">
      <c r="A709" s="28"/>
      <c r="B709" s="28"/>
      <c r="C709" s="28"/>
      <c r="D709" s="28"/>
      <c r="E709" s="28" t="s">
        <v>217</v>
      </c>
      <c r="F709" s="27">
        <v>7.7422367000000003</v>
      </c>
      <c r="G709" s="28" t="s">
        <v>216</v>
      </c>
      <c r="H709" s="27">
        <v>8.84</v>
      </c>
      <c r="I709" s="28" t="s">
        <v>215</v>
      </c>
      <c r="J709" s="27">
        <v>16.579999999999998</v>
      </c>
    </row>
    <row r="710" spans="1:10" ht="15" thickBot="1" x14ac:dyDescent="0.25">
      <c r="A710" s="28"/>
      <c r="B710" s="28"/>
      <c r="C710" s="28"/>
      <c r="D710" s="28"/>
      <c r="E710" s="28" t="s">
        <v>214</v>
      </c>
      <c r="F710" s="27">
        <v>5.37</v>
      </c>
      <c r="G710" s="28"/>
      <c r="H710" s="132" t="s">
        <v>213</v>
      </c>
      <c r="I710" s="132"/>
      <c r="J710" s="27">
        <v>28.21</v>
      </c>
    </row>
    <row r="711" spans="1:10" ht="0.95" customHeight="1" thickTop="1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</row>
    <row r="712" spans="1:10" ht="18" customHeight="1" x14ac:dyDescent="0.2">
      <c r="A712" s="36"/>
      <c r="B712" s="23" t="s">
        <v>211</v>
      </c>
      <c r="C712" s="36" t="s">
        <v>210</v>
      </c>
      <c r="D712" s="36" t="s">
        <v>10</v>
      </c>
      <c r="E712" s="126" t="s">
        <v>228</v>
      </c>
      <c r="F712" s="126"/>
      <c r="G712" s="35" t="s">
        <v>209</v>
      </c>
      <c r="H712" s="23" t="s">
        <v>208</v>
      </c>
      <c r="I712" s="23" t="s">
        <v>207</v>
      </c>
      <c r="J712" s="23" t="s">
        <v>11</v>
      </c>
    </row>
    <row r="713" spans="1:10" ht="39" customHeight="1" x14ac:dyDescent="0.2">
      <c r="A713" s="18" t="s">
        <v>227</v>
      </c>
      <c r="B713" s="16" t="s">
        <v>415</v>
      </c>
      <c r="C713" s="18" t="s">
        <v>97</v>
      </c>
      <c r="D713" s="18" t="s">
        <v>414</v>
      </c>
      <c r="E713" s="133" t="s">
        <v>363</v>
      </c>
      <c r="F713" s="133"/>
      <c r="G713" s="17" t="s">
        <v>133</v>
      </c>
      <c r="H713" s="34">
        <v>1</v>
      </c>
      <c r="I713" s="15">
        <v>2.13</v>
      </c>
      <c r="J713" s="15">
        <v>2.13</v>
      </c>
    </row>
    <row r="714" spans="1:10" ht="24" customHeight="1" x14ac:dyDescent="0.2">
      <c r="A714" s="40" t="s">
        <v>238</v>
      </c>
      <c r="B714" s="41" t="s">
        <v>316</v>
      </c>
      <c r="C714" s="40" t="s">
        <v>97</v>
      </c>
      <c r="D714" s="40" t="s">
        <v>315</v>
      </c>
      <c r="E714" s="134" t="s">
        <v>263</v>
      </c>
      <c r="F714" s="134"/>
      <c r="G714" s="39" t="s">
        <v>223</v>
      </c>
      <c r="H714" s="38">
        <v>1.4E-2</v>
      </c>
      <c r="I714" s="37">
        <v>25.97</v>
      </c>
      <c r="J714" s="37">
        <v>0.36</v>
      </c>
    </row>
    <row r="715" spans="1:10" ht="24" customHeight="1" x14ac:dyDescent="0.2">
      <c r="A715" s="40" t="s">
        <v>238</v>
      </c>
      <c r="B715" s="41" t="s">
        <v>277</v>
      </c>
      <c r="C715" s="40" t="s">
        <v>97</v>
      </c>
      <c r="D715" s="40" t="s">
        <v>276</v>
      </c>
      <c r="E715" s="134" t="s">
        <v>263</v>
      </c>
      <c r="F715" s="134"/>
      <c r="G715" s="39" t="s">
        <v>223</v>
      </c>
      <c r="H715" s="38">
        <v>5.0000000000000001E-3</v>
      </c>
      <c r="I715" s="37">
        <v>19.64</v>
      </c>
      <c r="J715" s="37">
        <v>0.09</v>
      </c>
    </row>
    <row r="716" spans="1:10" ht="24" customHeight="1" x14ac:dyDescent="0.2">
      <c r="A716" s="32" t="s">
        <v>222</v>
      </c>
      <c r="B716" s="33" t="s">
        <v>560</v>
      </c>
      <c r="C716" s="32" t="s">
        <v>97</v>
      </c>
      <c r="D716" s="32" t="s">
        <v>559</v>
      </c>
      <c r="E716" s="131" t="s">
        <v>219</v>
      </c>
      <c r="F716" s="131"/>
      <c r="G716" s="31" t="s">
        <v>133</v>
      </c>
      <c r="H716" s="30">
        <v>1.04</v>
      </c>
      <c r="I716" s="29">
        <v>1.62</v>
      </c>
      <c r="J716" s="29">
        <v>1.68</v>
      </c>
    </row>
    <row r="717" spans="1:10" ht="25.5" x14ac:dyDescent="0.2">
      <c r="A717" s="28"/>
      <c r="B717" s="28"/>
      <c r="C717" s="28"/>
      <c r="D717" s="28"/>
      <c r="E717" s="28" t="s">
        <v>217</v>
      </c>
      <c r="F717" s="27">
        <v>0.15409759514359095</v>
      </c>
      <c r="G717" s="28" t="s">
        <v>216</v>
      </c>
      <c r="H717" s="27">
        <v>0.18</v>
      </c>
      <c r="I717" s="28" t="s">
        <v>215</v>
      </c>
      <c r="J717" s="27">
        <v>0.33</v>
      </c>
    </row>
    <row r="718" spans="1:10" ht="15" thickBot="1" x14ac:dyDescent="0.25">
      <c r="A718" s="28"/>
      <c r="B718" s="28"/>
      <c r="C718" s="28"/>
      <c r="D718" s="28"/>
      <c r="E718" s="28" t="s">
        <v>214</v>
      </c>
      <c r="F718" s="27">
        <v>0.5</v>
      </c>
      <c r="G718" s="28"/>
      <c r="H718" s="132" t="s">
        <v>213</v>
      </c>
      <c r="I718" s="132"/>
      <c r="J718" s="27">
        <v>2.63</v>
      </c>
    </row>
    <row r="719" spans="1:10" ht="0.95" customHeight="1" thickTop="1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</row>
    <row r="720" spans="1:10" ht="18" customHeight="1" x14ac:dyDescent="0.2">
      <c r="A720" s="36"/>
      <c r="B720" s="23" t="s">
        <v>211</v>
      </c>
      <c r="C720" s="36" t="s">
        <v>210</v>
      </c>
      <c r="D720" s="36" t="s">
        <v>10</v>
      </c>
      <c r="E720" s="126" t="s">
        <v>228</v>
      </c>
      <c r="F720" s="126"/>
      <c r="G720" s="35" t="s">
        <v>209</v>
      </c>
      <c r="H720" s="23" t="s">
        <v>208</v>
      </c>
      <c r="I720" s="23" t="s">
        <v>207</v>
      </c>
      <c r="J720" s="23" t="s">
        <v>11</v>
      </c>
    </row>
    <row r="721" spans="1:10" ht="26.1" customHeight="1" x14ac:dyDescent="0.2">
      <c r="A721" s="18" t="s">
        <v>227</v>
      </c>
      <c r="B721" s="16" t="s">
        <v>360</v>
      </c>
      <c r="C721" s="18" t="s">
        <v>97</v>
      </c>
      <c r="D721" s="18" t="s">
        <v>359</v>
      </c>
      <c r="E721" s="133" t="s">
        <v>263</v>
      </c>
      <c r="F721" s="133"/>
      <c r="G721" s="17" t="s">
        <v>223</v>
      </c>
      <c r="H721" s="34">
        <v>1</v>
      </c>
      <c r="I721" s="15">
        <v>27.48</v>
      </c>
      <c r="J721" s="15">
        <v>27.48</v>
      </c>
    </row>
    <row r="722" spans="1:10" ht="26.1" customHeight="1" x14ac:dyDescent="0.2">
      <c r="A722" s="40" t="s">
        <v>238</v>
      </c>
      <c r="B722" s="41" t="s">
        <v>482</v>
      </c>
      <c r="C722" s="40" t="s">
        <v>97</v>
      </c>
      <c r="D722" s="40" t="s">
        <v>481</v>
      </c>
      <c r="E722" s="134" t="s">
        <v>263</v>
      </c>
      <c r="F722" s="134"/>
      <c r="G722" s="39" t="s">
        <v>223</v>
      </c>
      <c r="H722" s="38">
        <v>1</v>
      </c>
      <c r="I722" s="37">
        <v>0.25</v>
      </c>
      <c r="J722" s="37">
        <v>0.25</v>
      </c>
    </row>
    <row r="723" spans="1:10" ht="24" customHeight="1" x14ac:dyDescent="0.2">
      <c r="A723" s="32" t="s">
        <v>222</v>
      </c>
      <c r="B723" s="33" t="s">
        <v>262</v>
      </c>
      <c r="C723" s="32" t="s">
        <v>97</v>
      </c>
      <c r="D723" s="32" t="s">
        <v>261</v>
      </c>
      <c r="E723" s="131" t="s">
        <v>256</v>
      </c>
      <c r="F723" s="131"/>
      <c r="G723" s="31" t="s">
        <v>223</v>
      </c>
      <c r="H723" s="30">
        <v>1</v>
      </c>
      <c r="I723" s="29">
        <v>2.94</v>
      </c>
      <c r="J723" s="29">
        <v>2.94</v>
      </c>
    </row>
    <row r="724" spans="1:10" ht="24" customHeight="1" x14ac:dyDescent="0.2">
      <c r="A724" s="32" t="s">
        <v>222</v>
      </c>
      <c r="B724" s="33" t="s">
        <v>480</v>
      </c>
      <c r="C724" s="32" t="s">
        <v>97</v>
      </c>
      <c r="D724" s="32" t="s">
        <v>479</v>
      </c>
      <c r="E724" s="131" t="s">
        <v>248</v>
      </c>
      <c r="F724" s="131"/>
      <c r="G724" s="31" t="s">
        <v>223</v>
      </c>
      <c r="H724" s="30">
        <v>1</v>
      </c>
      <c r="I724" s="29">
        <v>21.09</v>
      </c>
      <c r="J724" s="29">
        <v>21.09</v>
      </c>
    </row>
    <row r="725" spans="1:10" ht="26.1" customHeight="1" x14ac:dyDescent="0.2">
      <c r="A725" s="32" t="s">
        <v>222</v>
      </c>
      <c r="B725" s="33" t="s">
        <v>260</v>
      </c>
      <c r="C725" s="32" t="s">
        <v>97</v>
      </c>
      <c r="D725" s="32" t="s">
        <v>259</v>
      </c>
      <c r="E725" s="131" t="s">
        <v>229</v>
      </c>
      <c r="F725" s="131"/>
      <c r="G725" s="31" t="s">
        <v>223</v>
      </c>
      <c r="H725" s="30">
        <v>1</v>
      </c>
      <c r="I725" s="29">
        <v>1.26</v>
      </c>
      <c r="J725" s="29">
        <v>1.26</v>
      </c>
    </row>
    <row r="726" spans="1:10" ht="24" customHeight="1" x14ac:dyDescent="0.2">
      <c r="A726" s="32" t="s">
        <v>222</v>
      </c>
      <c r="B726" s="33" t="s">
        <v>258</v>
      </c>
      <c r="C726" s="32" t="s">
        <v>97</v>
      </c>
      <c r="D726" s="32" t="s">
        <v>257</v>
      </c>
      <c r="E726" s="131" t="s">
        <v>256</v>
      </c>
      <c r="F726" s="131"/>
      <c r="G726" s="31" t="s">
        <v>223</v>
      </c>
      <c r="H726" s="30">
        <v>1</v>
      </c>
      <c r="I726" s="29">
        <v>0.81</v>
      </c>
      <c r="J726" s="29">
        <v>0.81</v>
      </c>
    </row>
    <row r="727" spans="1:10" ht="26.1" customHeight="1" x14ac:dyDescent="0.2">
      <c r="A727" s="32" t="s">
        <v>222</v>
      </c>
      <c r="B727" s="33" t="s">
        <v>255</v>
      </c>
      <c r="C727" s="32" t="s">
        <v>97</v>
      </c>
      <c r="D727" s="32" t="s">
        <v>254</v>
      </c>
      <c r="E727" s="131" t="s">
        <v>229</v>
      </c>
      <c r="F727" s="131"/>
      <c r="G727" s="31" t="s">
        <v>223</v>
      </c>
      <c r="H727" s="30">
        <v>1</v>
      </c>
      <c r="I727" s="29">
        <v>0.45</v>
      </c>
      <c r="J727" s="29">
        <v>0.45</v>
      </c>
    </row>
    <row r="728" spans="1:10" ht="24" customHeight="1" x14ac:dyDescent="0.2">
      <c r="A728" s="32" t="s">
        <v>222</v>
      </c>
      <c r="B728" s="33" t="s">
        <v>253</v>
      </c>
      <c r="C728" s="32" t="s">
        <v>97</v>
      </c>
      <c r="D728" s="32" t="s">
        <v>252</v>
      </c>
      <c r="E728" s="131" t="s">
        <v>251</v>
      </c>
      <c r="F728" s="131"/>
      <c r="G728" s="31" t="s">
        <v>223</v>
      </c>
      <c r="H728" s="30">
        <v>1</v>
      </c>
      <c r="I728" s="29">
        <v>0.06</v>
      </c>
      <c r="J728" s="29">
        <v>0.06</v>
      </c>
    </row>
    <row r="729" spans="1:10" ht="24" customHeight="1" x14ac:dyDescent="0.2">
      <c r="A729" s="32" t="s">
        <v>222</v>
      </c>
      <c r="B729" s="33" t="s">
        <v>247</v>
      </c>
      <c r="C729" s="32" t="s">
        <v>97</v>
      </c>
      <c r="D729" s="32" t="s">
        <v>246</v>
      </c>
      <c r="E729" s="131" t="s">
        <v>245</v>
      </c>
      <c r="F729" s="131"/>
      <c r="G729" s="31" t="s">
        <v>223</v>
      </c>
      <c r="H729" s="30">
        <v>1</v>
      </c>
      <c r="I729" s="29">
        <v>0.62</v>
      </c>
      <c r="J729" s="29">
        <v>0.62</v>
      </c>
    </row>
    <row r="730" spans="1:10" ht="25.5" x14ac:dyDescent="0.2">
      <c r="A730" s="28"/>
      <c r="B730" s="28"/>
      <c r="C730" s="28"/>
      <c r="D730" s="28"/>
      <c r="E730" s="28" t="s">
        <v>217</v>
      </c>
      <c r="F730" s="27">
        <v>9.9649777999999998</v>
      </c>
      <c r="G730" s="28" t="s">
        <v>216</v>
      </c>
      <c r="H730" s="27">
        <v>11.38</v>
      </c>
      <c r="I730" s="28" t="s">
        <v>215</v>
      </c>
      <c r="J730" s="27">
        <v>21.34</v>
      </c>
    </row>
    <row r="731" spans="1:10" ht="15" thickBot="1" x14ac:dyDescent="0.25">
      <c r="A731" s="28"/>
      <c r="B731" s="28"/>
      <c r="C731" s="28"/>
      <c r="D731" s="28"/>
      <c r="E731" s="28" t="s">
        <v>214</v>
      </c>
      <c r="F731" s="27">
        <v>6.46</v>
      </c>
      <c r="G731" s="28"/>
      <c r="H731" s="132" t="s">
        <v>213</v>
      </c>
      <c r="I731" s="132"/>
      <c r="J731" s="27">
        <v>33.94</v>
      </c>
    </row>
    <row r="732" spans="1:10" ht="0.95" customHeight="1" thickTop="1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</row>
    <row r="733" spans="1:10" ht="18" customHeight="1" x14ac:dyDescent="0.2">
      <c r="A733" s="36"/>
      <c r="B733" s="23" t="s">
        <v>211</v>
      </c>
      <c r="C733" s="36" t="s">
        <v>210</v>
      </c>
      <c r="D733" s="36" t="s">
        <v>10</v>
      </c>
      <c r="E733" s="126" t="s">
        <v>228</v>
      </c>
      <c r="F733" s="126"/>
      <c r="G733" s="35" t="s">
        <v>209</v>
      </c>
      <c r="H733" s="23" t="s">
        <v>208</v>
      </c>
      <c r="I733" s="23" t="s">
        <v>207</v>
      </c>
      <c r="J733" s="23" t="s">
        <v>11</v>
      </c>
    </row>
    <row r="734" spans="1:10" ht="24" customHeight="1" x14ac:dyDescent="0.2">
      <c r="A734" s="18" t="s">
        <v>227</v>
      </c>
      <c r="B734" s="16" t="s">
        <v>407</v>
      </c>
      <c r="C734" s="18" t="s">
        <v>97</v>
      </c>
      <c r="D734" s="18" t="s">
        <v>406</v>
      </c>
      <c r="E734" s="133" t="s">
        <v>263</v>
      </c>
      <c r="F734" s="133"/>
      <c r="G734" s="17" t="s">
        <v>223</v>
      </c>
      <c r="H734" s="34">
        <v>1</v>
      </c>
      <c r="I734" s="15">
        <v>27.42</v>
      </c>
      <c r="J734" s="15">
        <v>27.42</v>
      </c>
    </row>
    <row r="735" spans="1:10" ht="26.1" customHeight="1" x14ac:dyDescent="0.2">
      <c r="A735" s="40" t="s">
        <v>238</v>
      </c>
      <c r="B735" s="41" t="s">
        <v>478</v>
      </c>
      <c r="C735" s="40" t="s">
        <v>97</v>
      </c>
      <c r="D735" s="40" t="s">
        <v>477</v>
      </c>
      <c r="E735" s="134" t="s">
        <v>263</v>
      </c>
      <c r="F735" s="134"/>
      <c r="G735" s="39" t="s">
        <v>223</v>
      </c>
      <c r="H735" s="38">
        <v>1</v>
      </c>
      <c r="I735" s="37">
        <v>0.19</v>
      </c>
      <c r="J735" s="37">
        <v>0.19</v>
      </c>
    </row>
    <row r="736" spans="1:10" ht="24" customHeight="1" x14ac:dyDescent="0.2">
      <c r="A736" s="32" t="s">
        <v>222</v>
      </c>
      <c r="B736" s="33" t="s">
        <v>262</v>
      </c>
      <c r="C736" s="32" t="s">
        <v>97</v>
      </c>
      <c r="D736" s="32" t="s">
        <v>261</v>
      </c>
      <c r="E736" s="131" t="s">
        <v>256</v>
      </c>
      <c r="F736" s="131"/>
      <c r="G736" s="31" t="s">
        <v>223</v>
      </c>
      <c r="H736" s="30">
        <v>1</v>
      </c>
      <c r="I736" s="29">
        <v>2.94</v>
      </c>
      <c r="J736" s="29">
        <v>2.94</v>
      </c>
    </row>
    <row r="737" spans="1:10" ht="24" customHeight="1" x14ac:dyDescent="0.2">
      <c r="A737" s="32" t="s">
        <v>222</v>
      </c>
      <c r="B737" s="33" t="s">
        <v>476</v>
      </c>
      <c r="C737" s="32" t="s">
        <v>97</v>
      </c>
      <c r="D737" s="32" t="s">
        <v>475</v>
      </c>
      <c r="E737" s="131" t="s">
        <v>248</v>
      </c>
      <c r="F737" s="131"/>
      <c r="G737" s="31" t="s">
        <v>223</v>
      </c>
      <c r="H737" s="30">
        <v>1</v>
      </c>
      <c r="I737" s="29">
        <v>21.09</v>
      </c>
      <c r="J737" s="29">
        <v>21.09</v>
      </c>
    </row>
    <row r="738" spans="1:10" ht="26.1" customHeight="1" x14ac:dyDescent="0.2">
      <c r="A738" s="32" t="s">
        <v>222</v>
      </c>
      <c r="B738" s="33" t="s">
        <v>260</v>
      </c>
      <c r="C738" s="32" t="s">
        <v>97</v>
      </c>
      <c r="D738" s="32" t="s">
        <v>259</v>
      </c>
      <c r="E738" s="131" t="s">
        <v>229</v>
      </c>
      <c r="F738" s="131"/>
      <c r="G738" s="31" t="s">
        <v>223</v>
      </c>
      <c r="H738" s="30">
        <v>1</v>
      </c>
      <c r="I738" s="29">
        <v>1.26</v>
      </c>
      <c r="J738" s="29">
        <v>1.26</v>
      </c>
    </row>
    <row r="739" spans="1:10" ht="24" customHeight="1" x14ac:dyDescent="0.2">
      <c r="A739" s="32" t="s">
        <v>222</v>
      </c>
      <c r="B739" s="33" t="s">
        <v>258</v>
      </c>
      <c r="C739" s="32" t="s">
        <v>97</v>
      </c>
      <c r="D739" s="32" t="s">
        <v>257</v>
      </c>
      <c r="E739" s="131" t="s">
        <v>256</v>
      </c>
      <c r="F739" s="131"/>
      <c r="G739" s="31" t="s">
        <v>223</v>
      </c>
      <c r="H739" s="30">
        <v>1</v>
      </c>
      <c r="I739" s="29">
        <v>0.81</v>
      </c>
      <c r="J739" s="29">
        <v>0.81</v>
      </c>
    </row>
    <row r="740" spans="1:10" ht="26.1" customHeight="1" x14ac:dyDescent="0.2">
      <c r="A740" s="32" t="s">
        <v>222</v>
      </c>
      <c r="B740" s="33" t="s">
        <v>255</v>
      </c>
      <c r="C740" s="32" t="s">
        <v>97</v>
      </c>
      <c r="D740" s="32" t="s">
        <v>254</v>
      </c>
      <c r="E740" s="131" t="s">
        <v>229</v>
      </c>
      <c r="F740" s="131"/>
      <c r="G740" s="31" t="s">
        <v>223</v>
      </c>
      <c r="H740" s="30">
        <v>1</v>
      </c>
      <c r="I740" s="29">
        <v>0.45</v>
      </c>
      <c r="J740" s="29">
        <v>0.45</v>
      </c>
    </row>
    <row r="741" spans="1:10" ht="24" customHeight="1" x14ac:dyDescent="0.2">
      <c r="A741" s="32" t="s">
        <v>222</v>
      </c>
      <c r="B741" s="33" t="s">
        <v>253</v>
      </c>
      <c r="C741" s="32" t="s">
        <v>97</v>
      </c>
      <c r="D741" s="32" t="s">
        <v>252</v>
      </c>
      <c r="E741" s="131" t="s">
        <v>251</v>
      </c>
      <c r="F741" s="131"/>
      <c r="G741" s="31" t="s">
        <v>223</v>
      </c>
      <c r="H741" s="30">
        <v>1</v>
      </c>
      <c r="I741" s="29">
        <v>0.06</v>
      </c>
      <c r="J741" s="29">
        <v>0.06</v>
      </c>
    </row>
    <row r="742" spans="1:10" ht="24" customHeight="1" x14ac:dyDescent="0.2">
      <c r="A742" s="32" t="s">
        <v>222</v>
      </c>
      <c r="B742" s="33" t="s">
        <v>247</v>
      </c>
      <c r="C742" s="32" t="s">
        <v>97</v>
      </c>
      <c r="D742" s="32" t="s">
        <v>246</v>
      </c>
      <c r="E742" s="131" t="s">
        <v>245</v>
      </c>
      <c r="F742" s="131"/>
      <c r="G742" s="31" t="s">
        <v>223</v>
      </c>
      <c r="H742" s="30">
        <v>1</v>
      </c>
      <c r="I742" s="29">
        <v>0.62</v>
      </c>
      <c r="J742" s="29">
        <v>0.62</v>
      </c>
    </row>
    <row r="743" spans="1:10" ht="25.5" x14ac:dyDescent="0.2">
      <c r="A743" s="28"/>
      <c r="B743" s="28"/>
      <c r="C743" s="28"/>
      <c r="D743" s="28"/>
      <c r="E743" s="28" t="s">
        <v>217</v>
      </c>
      <c r="F743" s="27">
        <v>9.9369601000000003</v>
      </c>
      <c r="G743" s="28" t="s">
        <v>216</v>
      </c>
      <c r="H743" s="27">
        <v>11.34</v>
      </c>
      <c r="I743" s="28" t="s">
        <v>215</v>
      </c>
      <c r="J743" s="27">
        <v>21.28</v>
      </c>
    </row>
    <row r="744" spans="1:10" ht="15" thickBot="1" x14ac:dyDescent="0.25">
      <c r="A744" s="28"/>
      <c r="B744" s="28"/>
      <c r="C744" s="28"/>
      <c r="D744" s="28"/>
      <c r="E744" s="28" t="s">
        <v>214</v>
      </c>
      <c r="F744" s="27">
        <v>6.45</v>
      </c>
      <c r="G744" s="28"/>
      <c r="H744" s="132" t="s">
        <v>213</v>
      </c>
      <c r="I744" s="132"/>
      <c r="J744" s="27">
        <v>33.869999999999997</v>
      </c>
    </row>
    <row r="745" spans="1:10" ht="0.95" customHeight="1" thickTop="1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</row>
    <row r="746" spans="1:10" ht="18" customHeight="1" x14ac:dyDescent="0.2">
      <c r="A746" s="36"/>
      <c r="B746" s="23" t="s">
        <v>211</v>
      </c>
      <c r="C746" s="36" t="s">
        <v>210</v>
      </c>
      <c r="D746" s="36" t="s">
        <v>10</v>
      </c>
      <c r="E746" s="126" t="s">
        <v>228</v>
      </c>
      <c r="F746" s="126"/>
      <c r="G746" s="35" t="s">
        <v>209</v>
      </c>
      <c r="H746" s="23" t="s">
        <v>208</v>
      </c>
      <c r="I746" s="23" t="s">
        <v>207</v>
      </c>
      <c r="J746" s="23" t="s">
        <v>11</v>
      </c>
    </row>
    <row r="747" spans="1:10" ht="39" customHeight="1" x14ac:dyDescent="0.2">
      <c r="A747" s="18" t="s">
        <v>227</v>
      </c>
      <c r="B747" s="16" t="s">
        <v>318</v>
      </c>
      <c r="C747" s="18" t="s">
        <v>97</v>
      </c>
      <c r="D747" s="18" t="s">
        <v>317</v>
      </c>
      <c r="E747" s="133" t="s">
        <v>224</v>
      </c>
      <c r="F747" s="133"/>
      <c r="G747" s="17" t="s">
        <v>242</v>
      </c>
      <c r="H747" s="34">
        <v>1</v>
      </c>
      <c r="I747" s="15">
        <v>29.41</v>
      </c>
      <c r="J747" s="15">
        <v>29.41</v>
      </c>
    </row>
    <row r="748" spans="1:10" ht="39" customHeight="1" x14ac:dyDescent="0.2">
      <c r="A748" s="40" t="s">
        <v>238</v>
      </c>
      <c r="B748" s="41" t="s">
        <v>556</v>
      </c>
      <c r="C748" s="40" t="s">
        <v>97</v>
      </c>
      <c r="D748" s="40" t="s">
        <v>555</v>
      </c>
      <c r="E748" s="134" t="s">
        <v>224</v>
      </c>
      <c r="F748" s="134"/>
      <c r="G748" s="39" t="s">
        <v>223</v>
      </c>
      <c r="H748" s="38">
        <v>1</v>
      </c>
      <c r="I748" s="37">
        <v>0.1</v>
      </c>
      <c r="J748" s="37">
        <v>0.1</v>
      </c>
    </row>
    <row r="749" spans="1:10" ht="39" customHeight="1" x14ac:dyDescent="0.2">
      <c r="A749" s="40" t="s">
        <v>238</v>
      </c>
      <c r="B749" s="41" t="s">
        <v>558</v>
      </c>
      <c r="C749" s="40" t="s">
        <v>97</v>
      </c>
      <c r="D749" s="40" t="s">
        <v>557</v>
      </c>
      <c r="E749" s="134" t="s">
        <v>224</v>
      </c>
      <c r="F749" s="134"/>
      <c r="G749" s="39" t="s">
        <v>223</v>
      </c>
      <c r="H749" s="38">
        <v>1</v>
      </c>
      <c r="I749" s="37">
        <v>0.74</v>
      </c>
      <c r="J749" s="37">
        <v>0.74</v>
      </c>
    </row>
    <row r="750" spans="1:10" ht="26.1" customHeight="1" x14ac:dyDescent="0.2">
      <c r="A750" s="40" t="s">
        <v>238</v>
      </c>
      <c r="B750" s="41" t="s">
        <v>289</v>
      </c>
      <c r="C750" s="40" t="s">
        <v>97</v>
      </c>
      <c r="D750" s="40" t="s">
        <v>288</v>
      </c>
      <c r="E750" s="134" t="s">
        <v>263</v>
      </c>
      <c r="F750" s="134"/>
      <c r="G750" s="39" t="s">
        <v>223</v>
      </c>
      <c r="H750" s="38">
        <v>1</v>
      </c>
      <c r="I750" s="37">
        <v>28.57</v>
      </c>
      <c r="J750" s="37">
        <v>28.57</v>
      </c>
    </row>
    <row r="751" spans="1:10" ht="25.5" x14ac:dyDescent="0.2">
      <c r="A751" s="28"/>
      <c r="B751" s="28"/>
      <c r="C751" s="28"/>
      <c r="D751" s="28"/>
      <c r="E751" s="28" t="s">
        <v>217</v>
      </c>
      <c r="F751" s="27">
        <v>10.9129115</v>
      </c>
      <c r="G751" s="28" t="s">
        <v>216</v>
      </c>
      <c r="H751" s="27">
        <v>12.46</v>
      </c>
      <c r="I751" s="28" t="s">
        <v>215</v>
      </c>
      <c r="J751" s="27">
        <v>23.37</v>
      </c>
    </row>
    <row r="752" spans="1:10" ht="15" thickBot="1" x14ac:dyDescent="0.25">
      <c r="A752" s="28"/>
      <c r="B752" s="28"/>
      <c r="C752" s="28"/>
      <c r="D752" s="28"/>
      <c r="E752" s="28" t="s">
        <v>214</v>
      </c>
      <c r="F752" s="27">
        <v>6.92</v>
      </c>
      <c r="G752" s="28"/>
      <c r="H752" s="132" t="s">
        <v>213</v>
      </c>
      <c r="I752" s="132"/>
      <c r="J752" s="27">
        <v>36.33</v>
      </c>
    </row>
    <row r="753" spans="1:10" ht="0.95" customHeight="1" thickTop="1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</row>
    <row r="754" spans="1:10" ht="18" customHeight="1" x14ac:dyDescent="0.2">
      <c r="A754" s="36"/>
      <c r="B754" s="23" t="s">
        <v>211</v>
      </c>
      <c r="C754" s="36" t="s">
        <v>210</v>
      </c>
      <c r="D754" s="36" t="s">
        <v>10</v>
      </c>
      <c r="E754" s="126" t="s">
        <v>228</v>
      </c>
      <c r="F754" s="126"/>
      <c r="G754" s="35" t="s">
        <v>209</v>
      </c>
      <c r="H754" s="23" t="s">
        <v>208</v>
      </c>
      <c r="I754" s="23" t="s">
        <v>207</v>
      </c>
      <c r="J754" s="23" t="s">
        <v>11</v>
      </c>
    </row>
    <row r="755" spans="1:10" ht="39" customHeight="1" x14ac:dyDescent="0.2">
      <c r="A755" s="18" t="s">
        <v>227</v>
      </c>
      <c r="B755" s="16" t="s">
        <v>320</v>
      </c>
      <c r="C755" s="18" t="s">
        <v>97</v>
      </c>
      <c r="D755" s="18" t="s">
        <v>319</v>
      </c>
      <c r="E755" s="133" t="s">
        <v>224</v>
      </c>
      <c r="F755" s="133"/>
      <c r="G755" s="17" t="s">
        <v>239</v>
      </c>
      <c r="H755" s="34">
        <v>1</v>
      </c>
      <c r="I755" s="15">
        <v>36.07</v>
      </c>
      <c r="J755" s="15">
        <v>36.07</v>
      </c>
    </row>
    <row r="756" spans="1:10" ht="39" customHeight="1" x14ac:dyDescent="0.2">
      <c r="A756" s="40" t="s">
        <v>238</v>
      </c>
      <c r="B756" s="41" t="s">
        <v>554</v>
      </c>
      <c r="C756" s="40" t="s">
        <v>97</v>
      </c>
      <c r="D756" s="40" t="s">
        <v>553</v>
      </c>
      <c r="E756" s="134" t="s">
        <v>224</v>
      </c>
      <c r="F756" s="134"/>
      <c r="G756" s="39" t="s">
        <v>223</v>
      </c>
      <c r="H756" s="38">
        <v>1</v>
      </c>
      <c r="I756" s="37">
        <v>0.93</v>
      </c>
      <c r="J756" s="37">
        <v>0.93</v>
      </c>
    </row>
    <row r="757" spans="1:10" ht="39" customHeight="1" x14ac:dyDescent="0.2">
      <c r="A757" s="40" t="s">
        <v>238</v>
      </c>
      <c r="B757" s="41" t="s">
        <v>556</v>
      </c>
      <c r="C757" s="40" t="s">
        <v>97</v>
      </c>
      <c r="D757" s="40" t="s">
        <v>555</v>
      </c>
      <c r="E757" s="134" t="s">
        <v>224</v>
      </c>
      <c r="F757" s="134"/>
      <c r="G757" s="39" t="s">
        <v>223</v>
      </c>
      <c r="H757" s="38">
        <v>1</v>
      </c>
      <c r="I757" s="37">
        <v>0.1</v>
      </c>
      <c r="J757" s="37">
        <v>0.1</v>
      </c>
    </row>
    <row r="758" spans="1:10" ht="39" customHeight="1" x14ac:dyDescent="0.2">
      <c r="A758" s="40" t="s">
        <v>238</v>
      </c>
      <c r="B758" s="41" t="s">
        <v>550</v>
      </c>
      <c r="C758" s="40" t="s">
        <v>97</v>
      </c>
      <c r="D758" s="40" t="s">
        <v>549</v>
      </c>
      <c r="E758" s="134" t="s">
        <v>224</v>
      </c>
      <c r="F758" s="134"/>
      <c r="G758" s="39" t="s">
        <v>223</v>
      </c>
      <c r="H758" s="38">
        <v>1</v>
      </c>
      <c r="I758" s="37">
        <v>5.73</v>
      </c>
      <c r="J758" s="37">
        <v>5.73</v>
      </c>
    </row>
    <row r="759" spans="1:10" ht="39" customHeight="1" x14ac:dyDescent="0.2">
      <c r="A759" s="40" t="s">
        <v>238</v>
      </c>
      <c r="B759" s="41" t="s">
        <v>558</v>
      </c>
      <c r="C759" s="40" t="s">
        <v>97</v>
      </c>
      <c r="D759" s="40" t="s">
        <v>557</v>
      </c>
      <c r="E759" s="134" t="s">
        <v>224</v>
      </c>
      <c r="F759" s="134"/>
      <c r="G759" s="39" t="s">
        <v>223</v>
      </c>
      <c r="H759" s="38">
        <v>1</v>
      </c>
      <c r="I759" s="37">
        <v>0.74</v>
      </c>
      <c r="J759" s="37">
        <v>0.74</v>
      </c>
    </row>
    <row r="760" spans="1:10" ht="26.1" customHeight="1" x14ac:dyDescent="0.2">
      <c r="A760" s="40" t="s">
        <v>238</v>
      </c>
      <c r="B760" s="41" t="s">
        <v>289</v>
      </c>
      <c r="C760" s="40" t="s">
        <v>97</v>
      </c>
      <c r="D760" s="40" t="s">
        <v>288</v>
      </c>
      <c r="E760" s="134" t="s">
        <v>263</v>
      </c>
      <c r="F760" s="134"/>
      <c r="G760" s="39" t="s">
        <v>223</v>
      </c>
      <c r="H760" s="38">
        <v>1</v>
      </c>
      <c r="I760" s="37">
        <v>28.57</v>
      </c>
      <c r="J760" s="37">
        <v>28.57</v>
      </c>
    </row>
    <row r="761" spans="1:10" ht="25.5" x14ac:dyDescent="0.2">
      <c r="A761" s="28"/>
      <c r="B761" s="28"/>
      <c r="C761" s="28"/>
      <c r="D761" s="28"/>
      <c r="E761" s="28" t="s">
        <v>217</v>
      </c>
      <c r="F761" s="27">
        <v>10.9129115</v>
      </c>
      <c r="G761" s="28" t="s">
        <v>216</v>
      </c>
      <c r="H761" s="27">
        <v>12.46</v>
      </c>
      <c r="I761" s="28" t="s">
        <v>215</v>
      </c>
      <c r="J761" s="27">
        <v>23.37</v>
      </c>
    </row>
    <row r="762" spans="1:10" ht="15" thickBot="1" x14ac:dyDescent="0.25">
      <c r="A762" s="28"/>
      <c r="B762" s="28"/>
      <c r="C762" s="28"/>
      <c r="D762" s="28"/>
      <c r="E762" s="28" t="s">
        <v>214</v>
      </c>
      <c r="F762" s="27">
        <v>8.49</v>
      </c>
      <c r="G762" s="28"/>
      <c r="H762" s="132" t="s">
        <v>213</v>
      </c>
      <c r="I762" s="132"/>
      <c r="J762" s="27">
        <v>44.56</v>
      </c>
    </row>
    <row r="763" spans="1:10" ht="0.95" customHeight="1" thickTop="1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</row>
    <row r="764" spans="1:10" ht="18" customHeight="1" x14ac:dyDescent="0.2">
      <c r="A764" s="36"/>
      <c r="B764" s="23" t="s">
        <v>211</v>
      </c>
      <c r="C764" s="36" t="s">
        <v>210</v>
      </c>
      <c r="D764" s="36" t="s">
        <v>10</v>
      </c>
      <c r="E764" s="126" t="s">
        <v>228</v>
      </c>
      <c r="F764" s="126"/>
      <c r="G764" s="35" t="s">
        <v>209</v>
      </c>
      <c r="H764" s="23" t="s">
        <v>208</v>
      </c>
      <c r="I764" s="23" t="s">
        <v>207</v>
      </c>
      <c r="J764" s="23" t="s">
        <v>11</v>
      </c>
    </row>
    <row r="765" spans="1:10" ht="39" customHeight="1" x14ac:dyDescent="0.2">
      <c r="A765" s="18" t="s">
        <v>227</v>
      </c>
      <c r="B765" s="16" t="s">
        <v>558</v>
      </c>
      <c r="C765" s="18" t="s">
        <v>97</v>
      </c>
      <c r="D765" s="18" t="s">
        <v>557</v>
      </c>
      <c r="E765" s="133" t="s">
        <v>224</v>
      </c>
      <c r="F765" s="133"/>
      <c r="G765" s="17" t="s">
        <v>223</v>
      </c>
      <c r="H765" s="34">
        <v>1</v>
      </c>
      <c r="I765" s="15">
        <v>0.74</v>
      </c>
      <c r="J765" s="15">
        <v>0.74</v>
      </c>
    </row>
    <row r="766" spans="1:10" ht="26.1" customHeight="1" x14ac:dyDescent="0.2">
      <c r="A766" s="32" t="s">
        <v>222</v>
      </c>
      <c r="B766" s="33" t="s">
        <v>552</v>
      </c>
      <c r="C766" s="32" t="s">
        <v>97</v>
      </c>
      <c r="D766" s="32" t="s">
        <v>551</v>
      </c>
      <c r="E766" s="131" t="s">
        <v>229</v>
      </c>
      <c r="F766" s="131"/>
      <c r="G766" s="31" t="s">
        <v>41</v>
      </c>
      <c r="H766" s="30">
        <v>5.3300000000000001E-5</v>
      </c>
      <c r="I766" s="29">
        <v>14064.13</v>
      </c>
      <c r="J766" s="29">
        <v>0.74</v>
      </c>
    </row>
    <row r="767" spans="1:10" ht="25.5" x14ac:dyDescent="0.2">
      <c r="A767" s="28"/>
      <c r="B767" s="28"/>
      <c r="C767" s="28"/>
      <c r="D767" s="28"/>
      <c r="E767" s="28" t="s">
        <v>217</v>
      </c>
      <c r="F767" s="27">
        <v>0</v>
      </c>
      <c r="G767" s="28" t="s">
        <v>216</v>
      </c>
      <c r="H767" s="27">
        <v>0</v>
      </c>
      <c r="I767" s="28" t="s">
        <v>215</v>
      </c>
      <c r="J767" s="27">
        <v>0</v>
      </c>
    </row>
    <row r="768" spans="1:10" ht="15" thickBot="1" x14ac:dyDescent="0.25">
      <c r="A768" s="28"/>
      <c r="B768" s="28"/>
      <c r="C768" s="28"/>
      <c r="D768" s="28"/>
      <c r="E768" s="28" t="s">
        <v>214</v>
      </c>
      <c r="F768" s="27">
        <v>0.17</v>
      </c>
      <c r="G768" s="28"/>
      <c r="H768" s="132" t="s">
        <v>213</v>
      </c>
      <c r="I768" s="132"/>
      <c r="J768" s="27">
        <v>0.91</v>
      </c>
    </row>
    <row r="769" spans="1:10" ht="0.95" customHeight="1" thickTop="1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</row>
    <row r="770" spans="1:10" ht="18" customHeight="1" x14ac:dyDescent="0.2">
      <c r="A770" s="36"/>
      <c r="B770" s="23" t="s">
        <v>211</v>
      </c>
      <c r="C770" s="36" t="s">
        <v>210</v>
      </c>
      <c r="D770" s="36" t="s">
        <v>10</v>
      </c>
      <c r="E770" s="126" t="s">
        <v>228</v>
      </c>
      <c r="F770" s="126"/>
      <c r="G770" s="35" t="s">
        <v>209</v>
      </c>
      <c r="H770" s="23" t="s">
        <v>208</v>
      </c>
      <c r="I770" s="23" t="s">
        <v>207</v>
      </c>
      <c r="J770" s="23" t="s">
        <v>11</v>
      </c>
    </row>
    <row r="771" spans="1:10" ht="39" customHeight="1" x14ac:dyDescent="0.2">
      <c r="A771" s="18" t="s">
        <v>227</v>
      </c>
      <c r="B771" s="16" t="s">
        <v>556</v>
      </c>
      <c r="C771" s="18" t="s">
        <v>97</v>
      </c>
      <c r="D771" s="18" t="s">
        <v>555</v>
      </c>
      <c r="E771" s="133" t="s">
        <v>224</v>
      </c>
      <c r="F771" s="133"/>
      <c r="G771" s="17" t="s">
        <v>223</v>
      </c>
      <c r="H771" s="34">
        <v>1</v>
      </c>
      <c r="I771" s="15">
        <v>0.1</v>
      </c>
      <c r="J771" s="15">
        <v>0.1</v>
      </c>
    </row>
    <row r="772" spans="1:10" ht="26.1" customHeight="1" x14ac:dyDescent="0.2">
      <c r="A772" s="32" t="s">
        <v>222</v>
      </c>
      <c r="B772" s="33" t="s">
        <v>552</v>
      </c>
      <c r="C772" s="32" t="s">
        <v>97</v>
      </c>
      <c r="D772" s="32" t="s">
        <v>551</v>
      </c>
      <c r="E772" s="131" t="s">
        <v>229</v>
      </c>
      <c r="F772" s="131"/>
      <c r="G772" s="31" t="s">
        <v>41</v>
      </c>
      <c r="H772" s="30">
        <v>7.4000000000000003E-6</v>
      </c>
      <c r="I772" s="29">
        <v>14064.13</v>
      </c>
      <c r="J772" s="29">
        <v>0.1</v>
      </c>
    </row>
    <row r="773" spans="1:10" ht="25.5" x14ac:dyDescent="0.2">
      <c r="A773" s="28"/>
      <c r="B773" s="28"/>
      <c r="C773" s="28"/>
      <c r="D773" s="28"/>
      <c r="E773" s="28" t="s">
        <v>217</v>
      </c>
      <c r="F773" s="27">
        <v>0</v>
      </c>
      <c r="G773" s="28" t="s">
        <v>216</v>
      </c>
      <c r="H773" s="27">
        <v>0</v>
      </c>
      <c r="I773" s="28" t="s">
        <v>215</v>
      </c>
      <c r="J773" s="27">
        <v>0</v>
      </c>
    </row>
    <row r="774" spans="1:10" ht="15" thickBot="1" x14ac:dyDescent="0.25">
      <c r="A774" s="28"/>
      <c r="B774" s="28"/>
      <c r="C774" s="28"/>
      <c r="D774" s="28"/>
      <c r="E774" s="28" t="s">
        <v>214</v>
      </c>
      <c r="F774" s="27">
        <v>0.02</v>
      </c>
      <c r="G774" s="28"/>
      <c r="H774" s="132" t="s">
        <v>213</v>
      </c>
      <c r="I774" s="132"/>
      <c r="J774" s="27">
        <v>0.12</v>
      </c>
    </row>
    <row r="775" spans="1:10" ht="0.95" customHeight="1" thickTop="1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</row>
    <row r="776" spans="1:10" ht="18" customHeight="1" x14ac:dyDescent="0.2">
      <c r="A776" s="36"/>
      <c r="B776" s="23" t="s">
        <v>211</v>
      </c>
      <c r="C776" s="36" t="s">
        <v>210</v>
      </c>
      <c r="D776" s="36" t="s">
        <v>10</v>
      </c>
      <c r="E776" s="126" t="s">
        <v>228</v>
      </c>
      <c r="F776" s="126"/>
      <c r="G776" s="35" t="s">
        <v>209</v>
      </c>
      <c r="H776" s="23" t="s">
        <v>208</v>
      </c>
      <c r="I776" s="23" t="s">
        <v>207</v>
      </c>
      <c r="J776" s="23" t="s">
        <v>11</v>
      </c>
    </row>
    <row r="777" spans="1:10" ht="39" customHeight="1" x14ac:dyDescent="0.2">
      <c r="A777" s="18" t="s">
        <v>227</v>
      </c>
      <c r="B777" s="16" t="s">
        <v>554</v>
      </c>
      <c r="C777" s="18" t="s">
        <v>97</v>
      </c>
      <c r="D777" s="18" t="s">
        <v>553</v>
      </c>
      <c r="E777" s="133" t="s">
        <v>224</v>
      </c>
      <c r="F777" s="133"/>
      <c r="G777" s="17" t="s">
        <v>223</v>
      </c>
      <c r="H777" s="34">
        <v>1</v>
      </c>
      <c r="I777" s="15">
        <v>0.93</v>
      </c>
      <c r="J777" s="15">
        <v>0.93</v>
      </c>
    </row>
    <row r="778" spans="1:10" ht="26.1" customHeight="1" x14ac:dyDescent="0.2">
      <c r="A778" s="32" t="s">
        <v>222</v>
      </c>
      <c r="B778" s="33" t="s">
        <v>552</v>
      </c>
      <c r="C778" s="32" t="s">
        <v>97</v>
      </c>
      <c r="D778" s="32" t="s">
        <v>551</v>
      </c>
      <c r="E778" s="131" t="s">
        <v>229</v>
      </c>
      <c r="F778" s="131"/>
      <c r="G778" s="31" t="s">
        <v>41</v>
      </c>
      <c r="H778" s="30">
        <v>6.6699999999999995E-5</v>
      </c>
      <c r="I778" s="29">
        <v>14064.13</v>
      </c>
      <c r="J778" s="29">
        <v>0.93</v>
      </c>
    </row>
    <row r="779" spans="1:10" ht="25.5" x14ac:dyDescent="0.2">
      <c r="A779" s="28"/>
      <c r="B779" s="28"/>
      <c r="C779" s="28"/>
      <c r="D779" s="28"/>
      <c r="E779" s="28" t="s">
        <v>217</v>
      </c>
      <c r="F779" s="27">
        <v>0</v>
      </c>
      <c r="G779" s="28" t="s">
        <v>216</v>
      </c>
      <c r="H779" s="27">
        <v>0</v>
      </c>
      <c r="I779" s="28" t="s">
        <v>215</v>
      </c>
      <c r="J779" s="27">
        <v>0</v>
      </c>
    </row>
    <row r="780" spans="1:10" ht="15" thickBot="1" x14ac:dyDescent="0.25">
      <c r="A780" s="28"/>
      <c r="B780" s="28"/>
      <c r="C780" s="28"/>
      <c r="D780" s="28"/>
      <c r="E780" s="28" t="s">
        <v>214</v>
      </c>
      <c r="F780" s="27">
        <v>0.21</v>
      </c>
      <c r="G780" s="28"/>
      <c r="H780" s="132" t="s">
        <v>213</v>
      </c>
      <c r="I780" s="132"/>
      <c r="J780" s="27">
        <v>1.1399999999999999</v>
      </c>
    </row>
    <row r="781" spans="1:10" ht="0.95" customHeight="1" thickTop="1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</row>
    <row r="782" spans="1:10" ht="18" customHeight="1" x14ac:dyDescent="0.2">
      <c r="A782" s="36"/>
      <c r="B782" s="23" t="s">
        <v>211</v>
      </c>
      <c r="C782" s="36" t="s">
        <v>210</v>
      </c>
      <c r="D782" s="36" t="s">
        <v>10</v>
      </c>
      <c r="E782" s="126" t="s">
        <v>228</v>
      </c>
      <c r="F782" s="126"/>
      <c r="G782" s="35" t="s">
        <v>209</v>
      </c>
      <c r="H782" s="23" t="s">
        <v>208</v>
      </c>
      <c r="I782" s="23" t="s">
        <v>207</v>
      </c>
      <c r="J782" s="23" t="s">
        <v>11</v>
      </c>
    </row>
    <row r="783" spans="1:10" ht="39" customHeight="1" x14ac:dyDescent="0.2">
      <c r="A783" s="18" t="s">
        <v>227</v>
      </c>
      <c r="B783" s="16" t="s">
        <v>550</v>
      </c>
      <c r="C783" s="18" t="s">
        <v>97</v>
      </c>
      <c r="D783" s="18" t="s">
        <v>549</v>
      </c>
      <c r="E783" s="133" t="s">
        <v>224</v>
      </c>
      <c r="F783" s="133"/>
      <c r="G783" s="17" t="s">
        <v>223</v>
      </c>
      <c r="H783" s="34">
        <v>1</v>
      </c>
      <c r="I783" s="15">
        <v>5.73</v>
      </c>
      <c r="J783" s="15">
        <v>5.73</v>
      </c>
    </row>
    <row r="784" spans="1:10" ht="24" customHeight="1" x14ac:dyDescent="0.2">
      <c r="A784" s="32" t="s">
        <v>222</v>
      </c>
      <c r="B784" s="33" t="s">
        <v>325</v>
      </c>
      <c r="C784" s="32" t="s">
        <v>97</v>
      </c>
      <c r="D784" s="32" t="s">
        <v>324</v>
      </c>
      <c r="E784" s="131" t="s">
        <v>219</v>
      </c>
      <c r="F784" s="131"/>
      <c r="G784" s="31" t="s">
        <v>294</v>
      </c>
      <c r="H784" s="30">
        <v>1.03</v>
      </c>
      <c r="I784" s="29">
        <v>5.57</v>
      </c>
      <c r="J784" s="29">
        <v>5.73</v>
      </c>
    </row>
    <row r="785" spans="1:10" ht="25.5" x14ac:dyDescent="0.2">
      <c r="A785" s="28"/>
      <c r="B785" s="28"/>
      <c r="C785" s="28"/>
      <c r="D785" s="28"/>
      <c r="E785" s="28" t="s">
        <v>217</v>
      </c>
      <c r="F785" s="27">
        <v>0</v>
      </c>
      <c r="G785" s="28" t="s">
        <v>216</v>
      </c>
      <c r="H785" s="27">
        <v>0</v>
      </c>
      <c r="I785" s="28" t="s">
        <v>215</v>
      </c>
      <c r="J785" s="27">
        <v>0</v>
      </c>
    </row>
    <row r="786" spans="1:10" ht="15" thickBot="1" x14ac:dyDescent="0.25">
      <c r="A786" s="28"/>
      <c r="B786" s="28"/>
      <c r="C786" s="28"/>
      <c r="D786" s="28"/>
      <c r="E786" s="28" t="s">
        <v>214</v>
      </c>
      <c r="F786" s="27">
        <v>1.34</v>
      </c>
      <c r="G786" s="28"/>
      <c r="H786" s="132" t="s">
        <v>213</v>
      </c>
      <c r="I786" s="132"/>
      <c r="J786" s="27">
        <v>7.07</v>
      </c>
    </row>
    <row r="787" spans="1:10" ht="0.95" customHeight="1" thickTop="1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</row>
    <row r="788" spans="1:10" ht="18" customHeight="1" x14ac:dyDescent="0.2">
      <c r="A788" s="36"/>
      <c r="B788" s="23" t="s">
        <v>211</v>
      </c>
      <c r="C788" s="36" t="s">
        <v>210</v>
      </c>
      <c r="D788" s="36" t="s">
        <v>10</v>
      </c>
      <c r="E788" s="126" t="s">
        <v>228</v>
      </c>
      <c r="F788" s="126"/>
      <c r="G788" s="35" t="s">
        <v>209</v>
      </c>
      <c r="H788" s="23" t="s">
        <v>208</v>
      </c>
      <c r="I788" s="23" t="s">
        <v>207</v>
      </c>
      <c r="J788" s="23" t="s">
        <v>11</v>
      </c>
    </row>
    <row r="789" spans="1:10" ht="39" customHeight="1" x14ac:dyDescent="0.2">
      <c r="A789" s="18" t="s">
        <v>227</v>
      </c>
      <c r="B789" s="16" t="s">
        <v>534</v>
      </c>
      <c r="C789" s="18" t="s">
        <v>97</v>
      </c>
      <c r="D789" s="18" t="s">
        <v>533</v>
      </c>
      <c r="E789" s="133" t="s">
        <v>224</v>
      </c>
      <c r="F789" s="133"/>
      <c r="G789" s="17" t="s">
        <v>242</v>
      </c>
      <c r="H789" s="34">
        <v>1</v>
      </c>
      <c r="I789" s="15">
        <v>0.71</v>
      </c>
      <c r="J789" s="15">
        <v>0.71</v>
      </c>
    </row>
    <row r="790" spans="1:10" ht="39" customHeight="1" x14ac:dyDescent="0.2">
      <c r="A790" s="40" t="s">
        <v>238</v>
      </c>
      <c r="B790" s="41" t="s">
        <v>548</v>
      </c>
      <c r="C790" s="40" t="s">
        <v>97</v>
      </c>
      <c r="D790" s="40" t="s">
        <v>547</v>
      </c>
      <c r="E790" s="134" t="s">
        <v>224</v>
      </c>
      <c r="F790" s="134"/>
      <c r="G790" s="39" t="s">
        <v>223</v>
      </c>
      <c r="H790" s="38">
        <v>1</v>
      </c>
      <c r="I790" s="37">
        <v>0.6</v>
      </c>
      <c r="J790" s="37">
        <v>0.6</v>
      </c>
    </row>
    <row r="791" spans="1:10" ht="26.1" customHeight="1" x14ac:dyDescent="0.2">
      <c r="A791" s="40" t="s">
        <v>238</v>
      </c>
      <c r="B791" s="41" t="s">
        <v>544</v>
      </c>
      <c r="C791" s="40" t="s">
        <v>97</v>
      </c>
      <c r="D791" s="40" t="s">
        <v>543</v>
      </c>
      <c r="E791" s="134" t="s">
        <v>224</v>
      </c>
      <c r="F791" s="134"/>
      <c r="G791" s="39" t="s">
        <v>223</v>
      </c>
      <c r="H791" s="38">
        <v>1</v>
      </c>
      <c r="I791" s="37">
        <v>0.11</v>
      </c>
      <c r="J791" s="37">
        <v>0.11</v>
      </c>
    </row>
    <row r="792" spans="1:10" ht="25.5" x14ac:dyDescent="0.2">
      <c r="A792" s="28"/>
      <c r="B792" s="28"/>
      <c r="C792" s="28"/>
      <c r="D792" s="28"/>
      <c r="E792" s="28" t="s">
        <v>217</v>
      </c>
      <c r="F792" s="27">
        <v>0</v>
      </c>
      <c r="G792" s="28" t="s">
        <v>216</v>
      </c>
      <c r="H792" s="27">
        <v>0</v>
      </c>
      <c r="I792" s="28" t="s">
        <v>215</v>
      </c>
      <c r="J792" s="27">
        <v>0</v>
      </c>
    </row>
    <row r="793" spans="1:10" ht="15" thickBot="1" x14ac:dyDescent="0.25">
      <c r="A793" s="28"/>
      <c r="B793" s="28"/>
      <c r="C793" s="28"/>
      <c r="D793" s="28"/>
      <c r="E793" s="28" t="s">
        <v>214</v>
      </c>
      <c r="F793" s="27">
        <v>0.16</v>
      </c>
      <c r="G793" s="28"/>
      <c r="H793" s="132" t="s">
        <v>213</v>
      </c>
      <c r="I793" s="132"/>
      <c r="J793" s="27">
        <v>0.87</v>
      </c>
    </row>
    <row r="794" spans="1:10" ht="0.95" customHeight="1" thickTop="1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</row>
    <row r="795" spans="1:10" ht="18" customHeight="1" x14ac:dyDescent="0.2">
      <c r="A795" s="36"/>
      <c r="B795" s="23" t="s">
        <v>211</v>
      </c>
      <c r="C795" s="36" t="s">
        <v>210</v>
      </c>
      <c r="D795" s="36" t="s">
        <v>10</v>
      </c>
      <c r="E795" s="126" t="s">
        <v>228</v>
      </c>
      <c r="F795" s="126"/>
      <c r="G795" s="35" t="s">
        <v>209</v>
      </c>
      <c r="H795" s="23" t="s">
        <v>208</v>
      </c>
      <c r="I795" s="23" t="s">
        <v>207</v>
      </c>
      <c r="J795" s="23" t="s">
        <v>11</v>
      </c>
    </row>
    <row r="796" spans="1:10" ht="39" customHeight="1" x14ac:dyDescent="0.2">
      <c r="A796" s="18" t="s">
        <v>227</v>
      </c>
      <c r="B796" s="16" t="s">
        <v>536</v>
      </c>
      <c r="C796" s="18" t="s">
        <v>97</v>
      </c>
      <c r="D796" s="18" t="s">
        <v>535</v>
      </c>
      <c r="E796" s="133" t="s">
        <v>224</v>
      </c>
      <c r="F796" s="133"/>
      <c r="G796" s="17" t="s">
        <v>239</v>
      </c>
      <c r="H796" s="34">
        <v>1</v>
      </c>
      <c r="I796" s="15">
        <v>6.06</v>
      </c>
      <c r="J796" s="15">
        <v>6.06</v>
      </c>
    </row>
    <row r="797" spans="1:10" ht="39" customHeight="1" x14ac:dyDescent="0.2">
      <c r="A797" s="40" t="s">
        <v>238</v>
      </c>
      <c r="B797" s="41" t="s">
        <v>548</v>
      </c>
      <c r="C797" s="40" t="s">
        <v>97</v>
      </c>
      <c r="D797" s="40" t="s">
        <v>547</v>
      </c>
      <c r="E797" s="134" t="s">
        <v>224</v>
      </c>
      <c r="F797" s="134"/>
      <c r="G797" s="39" t="s">
        <v>223</v>
      </c>
      <c r="H797" s="38">
        <v>1</v>
      </c>
      <c r="I797" s="37">
        <v>0.6</v>
      </c>
      <c r="J797" s="37">
        <v>0.6</v>
      </c>
    </row>
    <row r="798" spans="1:10" ht="26.1" customHeight="1" x14ac:dyDescent="0.2">
      <c r="A798" s="40" t="s">
        <v>238</v>
      </c>
      <c r="B798" s="41" t="s">
        <v>544</v>
      </c>
      <c r="C798" s="40" t="s">
        <v>97</v>
      </c>
      <c r="D798" s="40" t="s">
        <v>543</v>
      </c>
      <c r="E798" s="134" t="s">
        <v>224</v>
      </c>
      <c r="F798" s="134"/>
      <c r="G798" s="39" t="s">
        <v>223</v>
      </c>
      <c r="H798" s="38">
        <v>1</v>
      </c>
      <c r="I798" s="37">
        <v>0.11</v>
      </c>
      <c r="J798" s="37">
        <v>0.11</v>
      </c>
    </row>
    <row r="799" spans="1:10" ht="39" customHeight="1" x14ac:dyDescent="0.2">
      <c r="A799" s="40" t="s">
        <v>238</v>
      </c>
      <c r="B799" s="41" t="s">
        <v>542</v>
      </c>
      <c r="C799" s="40" t="s">
        <v>97</v>
      </c>
      <c r="D799" s="40" t="s">
        <v>541</v>
      </c>
      <c r="E799" s="134" t="s">
        <v>224</v>
      </c>
      <c r="F799" s="134"/>
      <c r="G799" s="39" t="s">
        <v>223</v>
      </c>
      <c r="H799" s="38">
        <v>1</v>
      </c>
      <c r="I799" s="37">
        <v>1.01</v>
      </c>
      <c r="J799" s="37">
        <v>1.01</v>
      </c>
    </row>
    <row r="800" spans="1:10" ht="39" customHeight="1" x14ac:dyDescent="0.2">
      <c r="A800" s="40" t="s">
        <v>238</v>
      </c>
      <c r="B800" s="41" t="s">
        <v>538</v>
      </c>
      <c r="C800" s="40" t="s">
        <v>97</v>
      </c>
      <c r="D800" s="40" t="s">
        <v>537</v>
      </c>
      <c r="E800" s="134" t="s">
        <v>224</v>
      </c>
      <c r="F800" s="134"/>
      <c r="G800" s="39" t="s">
        <v>223</v>
      </c>
      <c r="H800" s="38">
        <v>1</v>
      </c>
      <c r="I800" s="37">
        <v>4.34</v>
      </c>
      <c r="J800" s="37">
        <v>4.34</v>
      </c>
    </row>
    <row r="801" spans="1:10" ht="25.5" x14ac:dyDescent="0.2">
      <c r="A801" s="28"/>
      <c r="B801" s="28"/>
      <c r="C801" s="28"/>
      <c r="D801" s="28"/>
      <c r="E801" s="28" t="s">
        <v>217</v>
      </c>
      <c r="F801" s="27">
        <v>0</v>
      </c>
      <c r="G801" s="28" t="s">
        <v>216</v>
      </c>
      <c r="H801" s="27">
        <v>0</v>
      </c>
      <c r="I801" s="28" t="s">
        <v>215</v>
      </c>
      <c r="J801" s="27">
        <v>0</v>
      </c>
    </row>
    <row r="802" spans="1:10" ht="15" thickBot="1" x14ac:dyDescent="0.25">
      <c r="A802" s="28"/>
      <c r="B802" s="28"/>
      <c r="C802" s="28"/>
      <c r="D802" s="28"/>
      <c r="E802" s="28" t="s">
        <v>214</v>
      </c>
      <c r="F802" s="27">
        <v>1.42</v>
      </c>
      <c r="G802" s="28"/>
      <c r="H802" s="132" t="s">
        <v>213</v>
      </c>
      <c r="I802" s="132"/>
      <c r="J802" s="27">
        <v>7.48</v>
      </c>
    </row>
    <row r="803" spans="1:10" ht="0.95" customHeight="1" thickTop="1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</row>
    <row r="804" spans="1:10" ht="18" customHeight="1" x14ac:dyDescent="0.2">
      <c r="A804" s="36"/>
      <c r="B804" s="23" t="s">
        <v>211</v>
      </c>
      <c r="C804" s="36" t="s">
        <v>210</v>
      </c>
      <c r="D804" s="36" t="s">
        <v>10</v>
      </c>
      <c r="E804" s="126" t="s">
        <v>228</v>
      </c>
      <c r="F804" s="126"/>
      <c r="G804" s="35" t="s">
        <v>209</v>
      </c>
      <c r="H804" s="23" t="s">
        <v>208</v>
      </c>
      <c r="I804" s="23" t="s">
        <v>207</v>
      </c>
      <c r="J804" s="23" t="s">
        <v>11</v>
      </c>
    </row>
    <row r="805" spans="1:10" ht="39" customHeight="1" x14ac:dyDescent="0.2">
      <c r="A805" s="18" t="s">
        <v>227</v>
      </c>
      <c r="B805" s="16" t="s">
        <v>548</v>
      </c>
      <c r="C805" s="18" t="s">
        <v>97</v>
      </c>
      <c r="D805" s="18" t="s">
        <v>547</v>
      </c>
      <c r="E805" s="133" t="s">
        <v>224</v>
      </c>
      <c r="F805" s="133"/>
      <c r="G805" s="17" t="s">
        <v>223</v>
      </c>
      <c r="H805" s="34">
        <v>1</v>
      </c>
      <c r="I805" s="15">
        <v>0.6</v>
      </c>
      <c r="J805" s="15">
        <v>0.6</v>
      </c>
    </row>
    <row r="806" spans="1:10" ht="78" customHeight="1" x14ac:dyDescent="0.2">
      <c r="A806" s="32" t="s">
        <v>222</v>
      </c>
      <c r="B806" s="33" t="s">
        <v>546</v>
      </c>
      <c r="C806" s="32" t="s">
        <v>97</v>
      </c>
      <c r="D806" s="32" t="s">
        <v>545</v>
      </c>
      <c r="E806" s="131" t="s">
        <v>229</v>
      </c>
      <c r="F806" s="131"/>
      <c r="G806" s="31" t="s">
        <v>41</v>
      </c>
      <c r="H806" s="30">
        <v>5.3300000000000001E-5</v>
      </c>
      <c r="I806" s="29">
        <v>11350</v>
      </c>
      <c r="J806" s="29">
        <v>0.6</v>
      </c>
    </row>
    <row r="807" spans="1:10" ht="25.5" x14ac:dyDescent="0.2">
      <c r="A807" s="28"/>
      <c r="B807" s="28"/>
      <c r="C807" s="28"/>
      <c r="D807" s="28"/>
      <c r="E807" s="28" t="s">
        <v>217</v>
      </c>
      <c r="F807" s="27">
        <v>0</v>
      </c>
      <c r="G807" s="28" t="s">
        <v>216</v>
      </c>
      <c r="H807" s="27">
        <v>0</v>
      </c>
      <c r="I807" s="28" t="s">
        <v>215</v>
      </c>
      <c r="J807" s="27">
        <v>0</v>
      </c>
    </row>
    <row r="808" spans="1:10" ht="15" thickBot="1" x14ac:dyDescent="0.25">
      <c r="A808" s="28"/>
      <c r="B808" s="28"/>
      <c r="C808" s="28"/>
      <c r="D808" s="28"/>
      <c r="E808" s="28" t="s">
        <v>214</v>
      </c>
      <c r="F808" s="27">
        <v>0.14000000000000001</v>
      </c>
      <c r="G808" s="28"/>
      <c r="H808" s="132" t="s">
        <v>213</v>
      </c>
      <c r="I808" s="132"/>
      <c r="J808" s="27">
        <v>0.74</v>
      </c>
    </row>
    <row r="809" spans="1:10" ht="0.95" customHeight="1" thickTop="1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</row>
    <row r="810" spans="1:10" ht="18" customHeight="1" x14ac:dyDescent="0.2">
      <c r="A810" s="36"/>
      <c r="B810" s="23" t="s">
        <v>211</v>
      </c>
      <c r="C810" s="36" t="s">
        <v>210</v>
      </c>
      <c r="D810" s="36" t="s">
        <v>10</v>
      </c>
      <c r="E810" s="126" t="s">
        <v>228</v>
      </c>
      <c r="F810" s="126"/>
      <c r="G810" s="35" t="s">
        <v>209</v>
      </c>
      <c r="H810" s="23" t="s">
        <v>208</v>
      </c>
      <c r="I810" s="23" t="s">
        <v>207</v>
      </c>
      <c r="J810" s="23" t="s">
        <v>11</v>
      </c>
    </row>
    <row r="811" spans="1:10" ht="26.1" customHeight="1" x14ac:dyDescent="0.2">
      <c r="A811" s="18" t="s">
        <v>227</v>
      </c>
      <c r="B811" s="16" t="s">
        <v>544</v>
      </c>
      <c r="C811" s="18" t="s">
        <v>97</v>
      </c>
      <c r="D811" s="18" t="s">
        <v>543</v>
      </c>
      <c r="E811" s="133" t="s">
        <v>224</v>
      </c>
      <c r="F811" s="133"/>
      <c r="G811" s="17" t="s">
        <v>223</v>
      </c>
      <c r="H811" s="34">
        <v>1</v>
      </c>
      <c r="I811" s="15">
        <v>0.11</v>
      </c>
      <c r="J811" s="15">
        <v>0.11</v>
      </c>
    </row>
    <row r="812" spans="1:10" ht="26.1" customHeight="1" x14ac:dyDescent="0.2">
      <c r="A812" s="32" t="s">
        <v>222</v>
      </c>
      <c r="B812" s="33" t="s">
        <v>540</v>
      </c>
      <c r="C812" s="32" t="s">
        <v>97</v>
      </c>
      <c r="D812" s="32" t="s">
        <v>539</v>
      </c>
      <c r="E812" s="131" t="s">
        <v>229</v>
      </c>
      <c r="F812" s="131"/>
      <c r="G812" s="31" t="s">
        <v>41</v>
      </c>
      <c r="H812" s="30">
        <v>7.4000000000000003E-6</v>
      </c>
      <c r="I812" s="29">
        <v>15197.38</v>
      </c>
      <c r="J812" s="29">
        <v>0.11</v>
      </c>
    </row>
    <row r="813" spans="1:10" ht="25.5" x14ac:dyDescent="0.2">
      <c r="A813" s="28"/>
      <c r="B813" s="28"/>
      <c r="C813" s="28"/>
      <c r="D813" s="28"/>
      <c r="E813" s="28" t="s">
        <v>217</v>
      </c>
      <c r="F813" s="27">
        <v>0</v>
      </c>
      <c r="G813" s="28" t="s">
        <v>216</v>
      </c>
      <c r="H813" s="27">
        <v>0</v>
      </c>
      <c r="I813" s="28" t="s">
        <v>215</v>
      </c>
      <c r="J813" s="27">
        <v>0</v>
      </c>
    </row>
    <row r="814" spans="1:10" ht="15" thickBot="1" x14ac:dyDescent="0.25">
      <c r="A814" s="28"/>
      <c r="B814" s="28"/>
      <c r="C814" s="28"/>
      <c r="D814" s="28"/>
      <c r="E814" s="28" t="s">
        <v>214</v>
      </c>
      <c r="F814" s="27">
        <v>0.02</v>
      </c>
      <c r="G814" s="28"/>
      <c r="H814" s="132" t="s">
        <v>213</v>
      </c>
      <c r="I814" s="132"/>
      <c r="J814" s="27">
        <v>0.13</v>
      </c>
    </row>
    <row r="815" spans="1:10" ht="0.95" customHeight="1" thickTop="1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</row>
    <row r="816" spans="1:10" ht="18" customHeight="1" x14ac:dyDescent="0.2">
      <c r="A816" s="36"/>
      <c r="B816" s="23" t="s">
        <v>211</v>
      </c>
      <c r="C816" s="36" t="s">
        <v>210</v>
      </c>
      <c r="D816" s="36" t="s">
        <v>10</v>
      </c>
      <c r="E816" s="126" t="s">
        <v>228</v>
      </c>
      <c r="F816" s="126"/>
      <c r="G816" s="35" t="s">
        <v>209</v>
      </c>
      <c r="H816" s="23" t="s">
        <v>208</v>
      </c>
      <c r="I816" s="23" t="s">
        <v>207</v>
      </c>
      <c r="J816" s="23" t="s">
        <v>11</v>
      </c>
    </row>
    <row r="817" spans="1:10" ht="39" customHeight="1" x14ac:dyDescent="0.2">
      <c r="A817" s="18" t="s">
        <v>227</v>
      </c>
      <c r="B817" s="16" t="s">
        <v>542</v>
      </c>
      <c r="C817" s="18" t="s">
        <v>97</v>
      </c>
      <c r="D817" s="18" t="s">
        <v>541</v>
      </c>
      <c r="E817" s="133" t="s">
        <v>224</v>
      </c>
      <c r="F817" s="133"/>
      <c r="G817" s="17" t="s">
        <v>223</v>
      </c>
      <c r="H817" s="34">
        <v>1</v>
      </c>
      <c r="I817" s="15">
        <v>1.01</v>
      </c>
      <c r="J817" s="15">
        <v>1.01</v>
      </c>
    </row>
    <row r="818" spans="1:10" ht="26.1" customHeight="1" x14ac:dyDescent="0.2">
      <c r="A818" s="32" t="s">
        <v>222</v>
      </c>
      <c r="B818" s="33" t="s">
        <v>540</v>
      </c>
      <c r="C818" s="32" t="s">
        <v>97</v>
      </c>
      <c r="D818" s="32" t="s">
        <v>539</v>
      </c>
      <c r="E818" s="131" t="s">
        <v>229</v>
      </c>
      <c r="F818" s="131"/>
      <c r="G818" s="31" t="s">
        <v>41</v>
      </c>
      <c r="H818" s="30">
        <v>6.6699999999999995E-5</v>
      </c>
      <c r="I818" s="29">
        <v>15197.38</v>
      </c>
      <c r="J818" s="29">
        <v>1.01</v>
      </c>
    </row>
    <row r="819" spans="1:10" ht="25.5" x14ac:dyDescent="0.2">
      <c r="A819" s="28"/>
      <c r="B819" s="28"/>
      <c r="C819" s="28"/>
      <c r="D819" s="28"/>
      <c r="E819" s="28" t="s">
        <v>217</v>
      </c>
      <c r="F819" s="27">
        <v>0</v>
      </c>
      <c r="G819" s="28" t="s">
        <v>216</v>
      </c>
      <c r="H819" s="27">
        <v>0</v>
      </c>
      <c r="I819" s="28" t="s">
        <v>215</v>
      </c>
      <c r="J819" s="27">
        <v>0</v>
      </c>
    </row>
    <row r="820" spans="1:10" ht="15" thickBot="1" x14ac:dyDescent="0.25">
      <c r="A820" s="28"/>
      <c r="B820" s="28"/>
      <c r="C820" s="28"/>
      <c r="D820" s="28"/>
      <c r="E820" s="28" t="s">
        <v>214</v>
      </c>
      <c r="F820" s="27">
        <v>0.23</v>
      </c>
      <c r="G820" s="28"/>
      <c r="H820" s="132" t="s">
        <v>213</v>
      </c>
      <c r="I820" s="132"/>
      <c r="J820" s="27">
        <v>1.24</v>
      </c>
    </row>
    <row r="821" spans="1:10" ht="0.95" customHeight="1" thickTop="1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</row>
    <row r="822" spans="1:10" ht="18" customHeight="1" x14ac:dyDescent="0.2">
      <c r="A822" s="36"/>
      <c r="B822" s="23" t="s">
        <v>211</v>
      </c>
      <c r="C822" s="36" t="s">
        <v>210</v>
      </c>
      <c r="D822" s="36" t="s">
        <v>10</v>
      </c>
      <c r="E822" s="126" t="s">
        <v>228</v>
      </c>
      <c r="F822" s="126"/>
      <c r="G822" s="35" t="s">
        <v>209</v>
      </c>
      <c r="H822" s="23" t="s">
        <v>208</v>
      </c>
      <c r="I822" s="23" t="s">
        <v>207</v>
      </c>
      <c r="J822" s="23" t="s">
        <v>11</v>
      </c>
    </row>
    <row r="823" spans="1:10" ht="39" customHeight="1" x14ac:dyDescent="0.2">
      <c r="A823" s="18" t="s">
        <v>227</v>
      </c>
      <c r="B823" s="16" t="s">
        <v>538</v>
      </c>
      <c r="C823" s="18" t="s">
        <v>97</v>
      </c>
      <c r="D823" s="18" t="s">
        <v>537</v>
      </c>
      <c r="E823" s="133" t="s">
        <v>224</v>
      </c>
      <c r="F823" s="133"/>
      <c r="G823" s="17" t="s">
        <v>223</v>
      </c>
      <c r="H823" s="34">
        <v>1</v>
      </c>
      <c r="I823" s="15">
        <v>4.34</v>
      </c>
      <c r="J823" s="15">
        <v>4.34</v>
      </c>
    </row>
    <row r="824" spans="1:10" ht="24" customHeight="1" x14ac:dyDescent="0.2">
      <c r="A824" s="32" t="s">
        <v>222</v>
      </c>
      <c r="B824" s="33" t="s">
        <v>325</v>
      </c>
      <c r="C824" s="32" t="s">
        <v>97</v>
      </c>
      <c r="D824" s="32" t="s">
        <v>324</v>
      </c>
      <c r="E824" s="131" t="s">
        <v>219</v>
      </c>
      <c r="F824" s="131"/>
      <c r="G824" s="31" t="s">
        <v>294</v>
      </c>
      <c r="H824" s="30">
        <v>0.78</v>
      </c>
      <c r="I824" s="29">
        <v>5.57</v>
      </c>
      <c r="J824" s="29">
        <v>4.34</v>
      </c>
    </row>
    <row r="825" spans="1:10" ht="25.5" x14ac:dyDescent="0.2">
      <c r="A825" s="28"/>
      <c r="B825" s="28"/>
      <c r="C825" s="28"/>
      <c r="D825" s="28"/>
      <c r="E825" s="28" t="s">
        <v>217</v>
      </c>
      <c r="F825" s="27">
        <v>0</v>
      </c>
      <c r="G825" s="28" t="s">
        <v>216</v>
      </c>
      <c r="H825" s="27">
        <v>0</v>
      </c>
      <c r="I825" s="28" t="s">
        <v>215</v>
      </c>
      <c r="J825" s="27">
        <v>0</v>
      </c>
    </row>
    <row r="826" spans="1:10" ht="15" thickBot="1" x14ac:dyDescent="0.25">
      <c r="A826" s="28"/>
      <c r="B826" s="28"/>
      <c r="C826" s="28"/>
      <c r="D826" s="28"/>
      <c r="E826" s="28" t="s">
        <v>214</v>
      </c>
      <c r="F826" s="27">
        <v>1.02</v>
      </c>
      <c r="G826" s="28"/>
      <c r="H826" s="132" t="s">
        <v>213</v>
      </c>
      <c r="I826" s="132"/>
      <c r="J826" s="27">
        <v>5.36</v>
      </c>
    </row>
    <row r="827" spans="1:10" ht="0.95" customHeight="1" thickTop="1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</row>
    <row r="828" spans="1:10" ht="18" customHeight="1" x14ac:dyDescent="0.2">
      <c r="A828" s="36"/>
      <c r="B828" s="23" t="s">
        <v>211</v>
      </c>
      <c r="C828" s="36" t="s">
        <v>210</v>
      </c>
      <c r="D828" s="36" t="s">
        <v>10</v>
      </c>
      <c r="E828" s="126" t="s">
        <v>228</v>
      </c>
      <c r="F828" s="126"/>
      <c r="G828" s="35" t="s">
        <v>209</v>
      </c>
      <c r="H828" s="23" t="s">
        <v>208</v>
      </c>
      <c r="I828" s="23" t="s">
        <v>207</v>
      </c>
      <c r="J828" s="23" t="s">
        <v>11</v>
      </c>
    </row>
    <row r="829" spans="1:10" ht="39" customHeight="1" x14ac:dyDescent="0.2">
      <c r="A829" s="18" t="s">
        <v>227</v>
      </c>
      <c r="B829" s="16" t="s">
        <v>417</v>
      </c>
      <c r="C829" s="18" t="s">
        <v>97</v>
      </c>
      <c r="D829" s="18" t="s">
        <v>416</v>
      </c>
      <c r="E829" s="133" t="s">
        <v>363</v>
      </c>
      <c r="F829" s="133"/>
      <c r="G829" s="17" t="s">
        <v>133</v>
      </c>
      <c r="H829" s="34">
        <v>1</v>
      </c>
      <c r="I829" s="15">
        <v>3.07</v>
      </c>
      <c r="J829" s="15">
        <v>3.07</v>
      </c>
    </row>
    <row r="830" spans="1:10" ht="39" customHeight="1" x14ac:dyDescent="0.2">
      <c r="A830" s="40" t="s">
        <v>238</v>
      </c>
      <c r="B830" s="41" t="s">
        <v>536</v>
      </c>
      <c r="C830" s="40" t="s">
        <v>97</v>
      </c>
      <c r="D830" s="40" t="s">
        <v>535</v>
      </c>
      <c r="E830" s="134" t="s">
        <v>224</v>
      </c>
      <c r="F830" s="134"/>
      <c r="G830" s="39" t="s">
        <v>239</v>
      </c>
      <c r="H830" s="38">
        <v>2.5000000000000001E-2</v>
      </c>
      <c r="I830" s="37">
        <v>6.06</v>
      </c>
      <c r="J830" s="37">
        <v>0.15</v>
      </c>
    </row>
    <row r="831" spans="1:10" ht="39" customHeight="1" x14ac:dyDescent="0.2">
      <c r="A831" s="40" t="s">
        <v>238</v>
      </c>
      <c r="B831" s="41" t="s">
        <v>534</v>
      </c>
      <c r="C831" s="40" t="s">
        <v>97</v>
      </c>
      <c r="D831" s="40" t="s">
        <v>533</v>
      </c>
      <c r="E831" s="134" t="s">
        <v>224</v>
      </c>
      <c r="F831" s="134"/>
      <c r="G831" s="39" t="s">
        <v>242</v>
      </c>
      <c r="H831" s="38">
        <v>4.2000000000000003E-2</v>
      </c>
      <c r="I831" s="37">
        <v>0.71</v>
      </c>
      <c r="J831" s="37">
        <v>0.02</v>
      </c>
    </row>
    <row r="832" spans="1:10" ht="24" customHeight="1" x14ac:dyDescent="0.2">
      <c r="A832" s="40" t="s">
        <v>238</v>
      </c>
      <c r="B832" s="41" t="s">
        <v>316</v>
      </c>
      <c r="C832" s="40" t="s">
        <v>97</v>
      </c>
      <c r="D832" s="40" t="s">
        <v>315</v>
      </c>
      <c r="E832" s="134" t="s">
        <v>263</v>
      </c>
      <c r="F832" s="134"/>
      <c r="G832" s="39" t="s">
        <v>223</v>
      </c>
      <c r="H832" s="38">
        <v>4.4999999999999998E-2</v>
      </c>
      <c r="I832" s="37">
        <v>25.97</v>
      </c>
      <c r="J832" s="37">
        <v>1.1599999999999999</v>
      </c>
    </row>
    <row r="833" spans="1:10" ht="24" customHeight="1" x14ac:dyDescent="0.2">
      <c r="A833" s="40" t="s">
        <v>238</v>
      </c>
      <c r="B833" s="41" t="s">
        <v>277</v>
      </c>
      <c r="C833" s="40" t="s">
        <v>97</v>
      </c>
      <c r="D833" s="40" t="s">
        <v>276</v>
      </c>
      <c r="E833" s="134" t="s">
        <v>263</v>
      </c>
      <c r="F833" s="134"/>
      <c r="G833" s="39" t="s">
        <v>223</v>
      </c>
      <c r="H833" s="38">
        <v>8.8999999999999996E-2</v>
      </c>
      <c r="I833" s="37">
        <v>19.64</v>
      </c>
      <c r="J833" s="37">
        <v>1.74</v>
      </c>
    </row>
    <row r="834" spans="1:10" ht="25.5" x14ac:dyDescent="0.2">
      <c r="A834" s="28"/>
      <c r="B834" s="28"/>
      <c r="C834" s="28"/>
      <c r="D834" s="28"/>
      <c r="E834" s="28" t="s">
        <v>217</v>
      </c>
      <c r="F834" s="27">
        <v>0.97128181181414897</v>
      </c>
      <c r="G834" s="28" t="s">
        <v>216</v>
      </c>
      <c r="H834" s="27">
        <v>1.1100000000000001</v>
      </c>
      <c r="I834" s="28" t="s">
        <v>215</v>
      </c>
      <c r="J834" s="27">
        <v>2.08</v>
      </c>
    </row>
    <row r="835" spans="1:10" ht="15" thickBot="1" x14ac:dyDescent="0.25">
      <c r="A835" s="28"/>
      <c r="B835" s="28"/>
      <c r="C835" s="28"/>
      <c r="D835" s="28"/>
      <c r="E835" s="28" t="s">
        <v>214</v>
      </c>
      <c r="F835" s="27">
        <v>0.72</v>
      </c>
      <c r="G835" s="28"/>
      <c r="H835" s="132" t="s">
        <v>213</v>
      </c>
      <c r="I835" s="132"/>
      <c r="J835" s="27">
        <v>3.79</v>
      </c>
    </row>
    <row r="836" spans="1:10" ht="0.95" customHeight="1" thickTop="1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</row>
    <row r="837" spans="1:10" ht="18" customHeight="1" x14ac:dyDescent="0.2">
      <c r="A837" s="36"/>
      <c r="B837" s="23" t="s">
        <v>211</v>
      </c>
      <c r="C837" s="36" t="s">
        <v>210</v>
      </c>
      <c r="D837" s="36" t="s">
        <v>10</v>
      </c>
      <c r="E837" s="126" t="s">
        <v>228</v>
      </c>
      <c r="F837" s="126"/>
      <c r="G837" s="35" t="s">
        <v>209</v>
      </c>
      <c r="H837" s="23" t="s">
        <v>208</v>
      </c>
      <c r="I837" s="23" t="s">
        <v>207</v>
      </c>
      <c r="J837" s="23" t="s">
        <v>11</v>
      </c>
    </row>
    <row r="838" spans="1:10" ht="39" customHeight="1" x14ac:dyDescent="0.2">
      <c r="A838" s="18" t="s">
        <v>227</v>
      </c>
      <c r="B838" s="16" t="s">
        <v>411</v>
      </c>
      <c r="C838" s="18" t="s">
        <v>97</v>
      </c>
      <c r="D838" s="18" t="s">
        <v>410</v>
      </c>
      <c r="E838" s="133" t="s">
        <v>363</v>
      </c>
      <c r="F838" s="133"/>
      <c r="G838" s="17" t="s">
        <v>173</v>
      </c>
      <c r="H838" s="34">
        <v>1</v>
      </c>
      <c r="I838" s="15">
        <v>602.99</v>
      </c>
      <c r="J838" s="15">
        <v>602.99</v>
      </c>
    </row>
    <row r="839" spans="1:10" ht="39" customHeight="1" x14ac:dyDescent="0.2">
      <c r="A839" s="40" t="s">
        <v>238</v>
      </c>
      <c r="B839" s="41" t="s">
        <v>241</v>
      </c>
      <c r="C839" s="40" t="s">
        <v>97</v>
      </c>
      <c r="D839" s="40" t="s">
        <v>240</v>
      </c>
      <c r="E839" s="134" t="s">
        <v>224</v>
      </c>
      <c r="F839" s="134"/>
      <c r="G839" s="39" t="s">
        <v>239</v>
      </c>
      <c r="H839" s="38">
        <v>5.2999999999999999E-2</v>
      </c>
      <c r="I839" s="37">
        <v>1.34</v>
      </c>
      <c r="J839" s="37">
        <v>7.0000000000000007E-2</v>
      </c>
    </row>
    <row r="840" spans="1:10" ht="39" customHeight="1" x14ac:dyDescent="0.2">
      <c r="A840" s="40" t="s">
        <v>238</v>
      </c>
      <c r="B840" s="41" t="s">
        <v>244</v>
      </c>
      <c r="C840" s="40" t="s">
        <v>97</v>
      </c>
      <c r="D840" s="40" t="s">
        <v>243</v>
      </c>
      <c r="E840" s="134" t="s">
        <v>224</v>
      </c>
      <c r="F840" s="134"/>
      <c r="G840" s="39" t="s">
        <v>242</v>
      </c>
      <c r="H840" s="38">
        <v>4.9000000000000002E-2</v>
      </c>
      <c r="I840" s="37">
        <v>0.56000000000000005</v>
      </c>
      <c r="J840" s="37">
        <v>0.02</v>
      </c>
    </row>
    <row r="841" spans="1:10" ht="24" customHeight="1" x14ac:dyDescent="0.2">
      <c r="A841" s="40" t="s">
        <v>238</v>
      </c>
      <c r="B841" s="41" t="s">
        <v>316</v>
      </c>
      <c r="C841" s="40" t="s">
        <v>97</v>
      </c>
      <c r="D841" s="40" t="s">
        <v>315</v>
      </c>
      <c r="E841" s="134" t="s">
        <v>263</v>
      </c>
      <c r="F841" s="134"/>
      <c r="G841" s="39" t="s">
        <v>223</v>
      </c>
      <c r="H841" s="38">
        <v>0.41099999999999998</v>
      </c>
      <c r="I841" s="37">
        <v>25.97</v>
      </c>
      <c r="J841" s="37">
        <v>10.67</v>
      </c>
    </row>
    <row r="842" spans="1:10" ht="24" customHeight="1" x14ac:dyDescent="0.2">
      <c r="A842" s="40" t="s">
        <v>238</v>
      </c>
      <c r="B842" s="41" t="s">
        <v>277</v>
      </c>
      <c r="C842" s="40" t="s">
        <v>97</v>
      </c>
      <c r="D842" s="40" t="s">
        <v>276</v>
      </c>
      <c r="E842" s="134" t="s">
        <v>263</v>
      </c>
      <c r="F842" s="134"/>
      <c r="G842" s="39" t="s">
        <v>223</v>
      </c>
      <c r="H842" s="38">
        <v>0.41099999999999998</v>
      </c>
      <c r="I842" s="37">
        <v>19.64</v>
      </c>
      <c r="J842" s="37">
        <v>8.07</v>
      </c>
    </row>
    <row r="843" spans="1:10" ht="39" customHeight="1" x14ac:dyDescent="0.2">
      <c r="A843" s="32" t="s">
        <v>222</v>
      </c>
      <c r="B843" s="33" t="s">
        <v>532</v>
      </c>
      <c r="C843" s="32" t="s">
        <v>97</v>
      </c>
      <c r="D843" s="32" t="s">
        <v>531</v>
      </c>
      <c r="E843" s="131" t="s">
        <v>219</v>
      </c>
      <c r="F843" s="131"/>
      <c r="G843" s="31" t="s">
        <v>173</v>
      </c>
      <c r="H843" s="30">
        <v>1.06</v>
      </c>
      <c r="I843" s="29">
        <v>551.1</v>
      </c>
      <c r="J843" s="29">
        <v>584.16</v>
      </c>
    </row>
    <row r="844" spans="1:10" ht="25.5" x14ac:dyDescent="0.2">
      <c r="A844" s="28"/>
      <c r="B844" s="28"/>
      <c r="C844" s="28"/>
      <c r="D844" s="28"/>
      <c r="E844" s="28" t="s">
        <v>217</v>
      </c>
      <c r="F844" s="27">
        <v>6.3693672659350922</v>
      </c>
      <c r="G844" s="28" t="s">
        <v>216</v>
      </c>
      <c r="H844" s="27">
        <v>7.27</v>
      </c>
      <c r="I844" s="28" t="s">
        <v>215</v>
      </c>
      <c r="J844" s="27">
        <v>13.64</v>
      </c>
    </row>
    <row r="845" spans="1:10" ht="15" thickBot="1" x14ac:dyDescent="0.25">
      <c r="A845" s="28"/>
      <c r="B845" s="28"/>
      <c r="C845" s="28"/>
      <c r="D845" s="28"/>
      <c r="E845" s="28" t="s">
        <v>214</v>
      </c>
      <c r="F845" s="27">
        <v>141.94</v>
      </c>
      <c r="G845" s="28"/>
      <c r="H845" s="132" t="s">
        <v>213</v>
      </c>
      <c r="I845" s="132"/>
      <c r="J845" s="27">
        <v>744.93</v>
      </c>
    </row>
    <row r="846" spans="1:10" ht="0.95" customHeight="1" thickTop="1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</row>
    <row r="847" spans="1:10" ht="18" customHeight="1" x14ac:dyDescent="0.2">
      <c r="A847" s="36"/>
      <c r="B847" s="23" t="s">
        <v>211</v>
      </c>
      <c r="C847" s="36" t="s">
        <v>210</v>
      </c>
      <c r="D847" s="36" t="s">
        <v>10</v>
      </c>
      <c r="E847" s="126" t="s">
        <v>228</v>
      </c>
      <c r="F847" s="126"/>
      <c r="G847" s="35" t="s">
        <v>209</v>
      </c>
      <c r="H847" s="23" t="s">
        <v>208</v>
      </c>
      <c r="I847" s="23" t="s">
        <v>207</v>
      </c>
      <c r="J847" s="23" t="s">
        <v>11</v>
      </c>
    </row>
    <row r="848" spans="1:10" ht="39" customHeight="1" x14ac:dyDescent="0.2">
      <c r="A848" s="18" t="s">
        <v>227</v>
      </c>
      <c r="B848" s="16" t="s">
        <v>530</v>
      </c>
      <c r="C848" s="18" t="s">
        <v>97</v>
      </c>
      <c r="D848" s="18" t="s">
        <v>529</v>
      </c>
      <c r="E848" s="133" t="s">
        <v>363</v>
      </c>
      <c r="F848" s="133"/>
      <c r="G848" s="17" t="s">
        <v>173</v>
      </c>
      <c r="H848" s="34">
        <v>1</v>
      </c>
      <c r="I848" s="15">
        <v>454.45</v>
      </c>
      <c r="J848" s="15">
        <v>454.45</v>
      </c>
    </row>
    <row r="849" spans="1:10" ht="51.95" customHeight="1" x14ac:dyDescent="0.2">
      <c r="A849" s="40" t="s">
        <v>238</v>
      </c>
      <c r="B849" s="41" t="s">
        <v>528</v>
      </c>
      <c r="C849" s="40" t="s">
        <v>97</v>
      </c>
      <c r="D849" s="40" t="s">
        <v>527</v>
      </c>
      <c r="E849" s="134" t="s">
        <v>224</v>
      </c>
      <c r="F849" s="134"/>
      <c r="G849" s="39" t="s">
        <v>239</v>
      </c>
      <c r="H849" s="38">
        <v>0.82589999999999997</v>
      </c>
      <c r="I849" s="37">
        <v>1.57</v>
      </c>
      <c r="J849" s="37">
        <v>1.29</v>
      </c>
    </row>
    <row r="850" spans="1:10" ht="51.95" customHeight="1" x14ac:dyDescent="0.2">
      <c r="A850" s="40" t="s">
        <v>238</v>
      </c>
      <c r="B850" s="41" t="s">
        <v>526</v>
      </c>
      <c r="C850" s="40" t="s">
        <v>97</v>
      </c>
      <c r="D850" s="40" t="s">
        <v>525</v>
      </c>
      <c r="E850" s="134" t="s">
        <v>224</v>
      </c>
      <c r="F850" s="134"/>
      <c r="G850" s="39" t="s">
        <v>242</v>
      </c>
      <c r="H850" s="38">
        <v>0.77869999999999995</v>
      </c>
      <c r="I850" s="37">
        <v>0.32</v>
      </c>
      <c r="J850" s="37">
        <v>0.24</v>
      </c>
    </row>
    <row r="851" spans="1:10" ht="24" customHeight="1" x14ac:dyDescent="0.2">
      <c r="A851" s="40" t="s">
        <v>238</v>
      </c>
      <c r="B851" s="41" t="s">
        <v>277</v>
      </c>
      <c r="C851" s="40" t="s">
        <v>97</v>
      </c>
      <c r="D851" s="40" t="s">
        <v>276</v>
      </c>
      <c r="E851" s="134" t="s">
        <v>263</v>
      </c>
      <c r="F851" s="134"/>
      <c r="G851" s="39" t="s">
        <v>223</v>
      </c>
      <c r="H851" s="38">
        <v>2.5333000000000001</v>
      </c>
      <c r="I851" s="37">
        <v>19.64</v>
      </c>
      <c r="J851" s="37">
        <v>49.75</v>
      </c>
    </row>
    <row r="852" spans="1:10" ht="26.1" customHeight="1" x14ac:dyDescent="0.2">
      <c r="A852" s="40" t="s">
        <v>238</v>
      </c>
      <c r="B852" s="41" t="s">
        <v>395</v>
      </c>
      <c r="C852" s="40" t="s">
        <v>97</v>
      </c>
      <c r="D852" s="40" t="s">
        <v>394</v>
      </c>
      <c r="E852" s="134" t="s">
        <v>263</v>
      </c>
      <c r="F852" s="134"/>
      <c r="G852" s="39" t="s">
        <v>223</v>
      </c>
      <c r="H852" s="38">
        <v>1.6046</v>
      </c>
      <c r="I852" s="37">
        <v>22.84</v>
      </c>
      <c r="J852" s="37">
        <v>36.64</v>
      </c>
    </row>
    <row r="853" spans="1:10" ht="26.1" customHeight="1" x14ac:dyDescent="0.2">
      <c r="A853" s="32" t="s">
        <v>222</v>
      </c>
      <c r="B853" s="33" t="s">
        <v>520</v>
      </c>
      <c r="C853" s="32" t="s">
        <v>97</v>
      </c>
      <c r="D853" s="32" t="s">
        <v>519</v>
      </c>
      <c r="E853" s="131" t="s">
        <v>219</v>
      </c>
      <c r="F853" s="131"/>
      <c r="G853" s="31" t="s">
        <v>173</v>
      </c>
      <c r="H853" s="30">
        <v>0.75580000000000003</v>
      </c>
      <c r="I853" s="29">
        <v>75</v>
      </c>
      <c r="J853" s="29">
        <v>56.68</v>
      </c>
    </row>
    <row r="854" spans="1:10" ht="24" customHeight="1" x14ac:dyDescent="0.2">
      <c r="A854" s="32" t="s">
        <v>222</v>
      </c>
      <c r="B854" s="33" t="s">
        <v>518</v>
      </c>
      <c r="C854" s="32" t="s">
        <v>97</v>
      </c>
      <c r="D854" s="32" t="s">
        <v>517</v>
      </c>
      <c r="E854" s="131" t="s">
        <v>219</v>
      </c>
      <c r="F854" s="131"/>
      <c r="G854" s="31" t="s">
        <v>352</v>
      </c>
      <c r="H854" s="30">
        <v>322.97770000000003</v>
      </c>
      <c r="I854" s="29">
        <v>0.74</v>
      </c>
      <c r="J854" s="29">
        <v>239</v>
      </c>
    </row>
    <row r="855" spans="1:10" ht="26.1" customHeight="1" x14ac:dyDescent="0.2">
      <c r="A855" s="32" t="s">
        <v>222</v>
      </c>
      <c r="B855" s="33" t="s">
        <v>516</v>
      </c>
      <c r="C855" s="32" t="s">
        <v>97</v>
      </c>
      <c r="D855" s="32" t="s">
        <v>515</v>
      </c>
      <c r="E855" s="131" t="s">
        <v>219</v>
      </c>
      <c r="F855" s="131"/>
      <c r="G855" s="31" t="s">
        <v>173</v>
      </c>
      <c r="H855" s="30">
        <v>0.58720000000000006</v>
      </c>
      <c r="I855" s="29">
        <v>120.66</v>
      </c>
      <c r="J855" s="29">
        <v>70.849999999999994</v>
      </c>
    </row>
    <row r="856" spans="1:10" ht="25.5" x14ac:dyDescent="0.2">
      <c r="A856" s="28"/>
      <c r="B856" s="28"/>
      <c r="C856" s="28"/>
      <c r="D856" s="28"/>
      <c r="E856" s="28" t="s">
        <v>217</v>
      </c>
      <c r="F856" s="27">
        <v>29.180480971281813</v>
      </c>
      <c r="G856" s="28" t="s">
        <v>216</v>
      </c>
      <c r="H856" s="27">
        <v>33.31</v>
      </c>
      <c r="I856" s="28" t="s">
        <v>215</v>
      </c>
      <c r="J856" s="27">
        <v>62.49</v>
      </c>
    </row>
    <row r="857" spans="1:10" ht="15" thickBot="1" x14ac:dyDescent="0.25">
      <c r="A857" s="28"/>
      <c r="B857" s="28"/>
      <c r="C857" s="28"/>
      <c r="D857" s="28"/>
      <c r="E857" s="28" t="s">
        <v>214</v>
      </c>
      <c r="F857" s="27">
        <v>106.97</v>
      </c>
      <c r="G857" s="28"/>
      <c r="H857" s="132" t="s">
        <v>213</v>
      </c>
      <c r="I857" s="132"/>
      <c r="J857" s="27">
        <v>561.41999999999996</v>
      </c>
    </row>
    <row r="858" spans="1:10" ht="0.95" customHeight="1" thickTop="1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</row>
    <row r="859" spans="1:10" ht="18" customHeight="1" x14ac:dyDescent="0.2">
      <c r="A859" s="36"/>
      <c r="B859" s="23" t="s">
        <v>211</v>
      </c>
      <c r="C859" s="36" t="s">
        <v>210</v>
      </c>
      <c r="D859" s="36" t="s">
        <v>10</v>
      </c>
      <c r="E859" s="126" t="s">
        <v>228</v>
      </c>
      <c r="F859" s="126"/>
      <c r="G859" s="35" t="s">
        <v>209</v>
      </c>
      <c r="H859" s="23" t="s">
        <v>208</v>
      </c>
      <c r="I859" s="23" t="s">
        <v>207</v>
      </c>
      <c r="J859" s="23" t="s">
        <v>11</v>
      </c>
    </row>
    <row r="860" spans="1:10" ht="39" customHeight="1" x14ac:dyDescent="0.2">
      <c r="A860" s="18" t="s">
        <v>227</v>
      </c>
      <c r="B860" s="16" t="s">
        <v>365</v>
      </c>
      <c r="C860" s="18" t="s">
        <v>97</v>
      </c>
      <c r="D860" s="18" t="s">
        <v>364</v>
      </c>
      <c r="E860" s="133" t="s">
        <v>363</v>
      </c>
      <c r="F860" s="133"/>
      <c r="G860" s="17" t="s">
        <v>173</v>
      </c>
      <c r="H860" s="34">
        <v>1</v>
      </c>
      <c r="I860" s="15">
        <v>484.9</v>
      </c>
      <c r="J860" s="15">
        <v>484.9</v>
      </c>
    </row>
    <row r="861" spans="1:10" ht="51.95" customHeight="1" x14ac:dyDescent="0.2">
      <c r="A861" s="40" t="s">
        <v>238</v>
      </c>
      <c r="B861" s="41" t="s">
        <v>524</v>
      </c>
      <c r="C861" s="40" t="s">
        <v>97</v>
      </c>
      <c r="D861" s="40" t="s">
        <v>523</v>
      </c>
      <c r="E861" s="134" t="s">
        <v>224</v>
      </c>
      <c r="F861" s="134"/>
      <c r="G861" s="39" t="s">
        <v>239</v>
      </c>
      <c r="H861" s="38">
        <v>0.63819999999999999</v>
      </c>
      <c r="I861" s="37">
        <v>4.5</v>
      </c>
      <c r="J861" s="37">
        <v>2.87</v>
      </c>
    </row>
    <row r="862" spans="1:10" ht="51.95" customHeight="1" x14ac:dyDescent="0.2">
      <c r="A862" s="40" t="s">
        <v>238</v>
      </c>
      <c r="B862" s="41" t="s">
        <v>522</v>
      </c>
      <c r="C862" s="40" t="s">
        <v>97</v>
      </c>
      <c r="D862" s="40" t="s">
        <v>521</v>
      </c>
      <c r="E862" s="134" t="s">
        <v>224</v>
      </c>
      <c r="F862" s="134"/>
      <c r="G862" s="39" t="s">
        <v>242</v>
      </c>
      <c r="H862" s="38">
        <v>0.6018</v>
      </c>
      <c r="I862" s="37">
        <v>1.33</v>
      </c>
      <c r="J862" s="37">
        <v>0.8</v>
      </c>
    </row>
    <row r="863" spans="1:10" ht="24" customHeight="1" x14ac:dyDescent="0.2">
      <c r="A863" s="40" t="s">
        <v>238</v>
      </c>
      <c r="B863" s="41" t="s">
        <v>277</v>
      </c>
      <c r="C863" s="40" t="s">
        <v>97</v>
      </c>
      <c r="D863" s="40" t="s">
        <v>276</v>
      </c>
      <c r="E863" s="134" t="s">
        <v>263</v>
      </c>
      <c r="F863" s="134"/>
      <c r="G863" s="39" t="s">
        <v>223</v>
      </c>
      <c r="H863" s="38">
        <v>1.9633</v>
      </c>
      <c r="I863" s="37">
        <v>19.64</v>
      </c>
      <c r="J863" s="37">
        <v>38.549999999999997</v>
      </c>
    </row>
    <row r="864" spans="1:10" ht="26.1" customHeight="1" x14ac:dyDescent="0.2">
      <c r="A864" s="40" t="s">
        <v>238</v>
      </c>
      <c r="B864" s="41" t="s">
        <v>395</v>
      </c>
      <c r="C864" s="40" t="s">
        <v>97</v>
      </c>
      <c r="D864" s="40" t="s">
        <v>394</v>
      </c>
      <c r="E864" s="134" t="s">
        <v>263</v>
      </c>
      <c r="F864" s="134"/>
      <c r="G864" s="39" t="s">
        <v>223</v>
      </c>
      <c r="H864" s="38">
        <v>1.24</v>
      </c>
      <c r="I864" s="37">
        <v>22.84</v>
      </c>
      <c r="J864" s="37">
        <v>28.32</v>
      </c>
    </row>
    <row r="865" spans="1:10" ht="26.1" customHeight="1" x14ac:dyDescent="0.2">
      <c r="A865" s="32" t="s">
        <v>222</v>
      </c>
      <c r="B865" s="33" t="s">
        <v>520</v>
      </c>
      <c r="C865" s="32" t="s">
        <v>97</v>
      </c>
      <c r="D865" s="32" t="s">
        <v>519</v>
      </c>
      <c r="E865" s="131" t="s">
        <v>219</v>
      </c>
      <c r="F865" s="131"/>
      <c r="G865" s="31" t="s">
        <v>173</v>
      </c>
      <c r="H865" s="30">
        <v>0.71189999999999998</v>
      </c>
      <c r="I865" s="29">
        <v>75</v>
      </c>
      <c r="J865" s="29">
        <v>53.39</v>
      </c>
    </row>
    <row r="866" spans="1:10" ht="24" customHeight="1" x14ac:dyDescent="0.2">
      <c r="A866" s="32" t="s">
        <v>222</v>
      </c>
      <c r="B866" s="33" t="s">
        <v>518</v>
      </c>
      <c r="C866" s="32" t="s">
        <v>97</v>
      </c>
      <c r="D866" s="32" t="s">
        <v>517</v>
      </c>
      <c r="E866" s="131" t="s">
        <v>219</v>
      </c>
      <c r="F866" s="131"/>
      <c r="G866" s="31" t="s">
        <v>352</v>
      </c>
      <c r="H866" s="30">
        <v>391.16629999999998</v>
      </c>
      <c r="I866" s="29">
        <v>0.74</v>
      </c>
      <c r="J866" s="29">
        <v>289.45999999999998</v>
      </c>
    </row>
    <row r="867" spans="1:10" ht="26.1" customHeight="1" x14ac:dyDescent="0.2">
      <c r="A867" s="32" t="s">
        <v>222</v>
      </c>
      <c r="B867" s="33" t="s">
        <v>516</v>
      </c>
      <c r="C867" s="32" t="s">
        <v>97</v>
      </c>
      <c r="D867" s="32" t="s">
        <v>515</v>
      </c>
      <c r="E867" s="131" t="s">
        <v>219</v>
      </c>
      <c r="F867" s="131"/>
      <c r="G867" s="31" t="s">
        <v>173</v>
      </c>
      <c r="H867" s="30">
        <v>0.5927</v>
      </c>
      <c r="I867" s="29">
        <v>120.66</v>
      </c>
      <c r="J867" s="29">
        <v>71.510000000000005</v>
      </c>
    </row>
    <row r="868" spans="1:10" ht="25.5" x14ac:dyDescent="0.2">
      <c r="A868" s="28"/>
      <c r="B868" s="28"/>
      <c r="C868" s="28"/>
      <c r="D868" s="28"/>
      <c r="E868" s="28" t="s">
        <v>217</v>
      </c>
      <c r="F868" s="27">
        <v>22.586971748774225</v>
      </c>
      <c r="G868" s="28" t="s">
        <v>216</v>
      </c>
      <c r="H868" s="27">
        <v>25.78</v>
      </c>
      <c r="I868" s="28" t="s">
        <v>215</v>
      </c>
      <c r="J868" s="27">
        <v>48.37</v>
      </c>
    </row>
    <row r="869" spans="1:10" ht="15" thickBot="1" x14ac:dyDescent="0.25">
      <c r="A869" s="28"/>
      <c r="B869" s="28"/>
      <c r="C869" s="28"/>
      <c r="D869" s="28"/>
      <c r="E869" s="28" t="s">
        <v>214</v>
      </c>
      <c r="F869" s="27">
        <v>114.14</v>
      </c>
      <c r="G869" s="28"/>
      <c r="H869" s="132" t="s">
        <v>213</v>
      </c>
      <c r="I869" s="132"/>
      <c r="J869" s="27">
        <v>599.04</v>
      </c>
    </row>
    <row r="870" spans="1:10" ht="0.95" customHeight="1" thickTop="1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</row>
    <row r="871" spans="1:10" ht="18" customHeight="1" x14ac:dyDescent="0.2">
      <c r="A871" s="36"/>
      <c r="B871" s="23" t="s">
        <v>211</v>
      </c>
      <c r="C871" s="36" t="s">
        <v>210</v>
      </c>
      <c r="D871" s="36" t="s">
        <v>10</v>
      </c>
      <c r="E871" s="126" t="s">
        <v>228</v>
      </c>
      <c r="F871" s="126"/>
      <c r="G871" s="35" t="s">
        <v>209</v>
      </c>
      <c r="H871" s="23" t="s">
        <v>208</v>
      </c>
      <c r="I871" s="23" t="s">
        <v>207</v>
      </c>
      <c r="J871" s="23" t="s">
        <v>11</v>
      </c>
    </row>
    <row r="872" spans="1:10" ht="26.1" customHeight="1" x14ac:dyDescent="0.2">
      <c r="A872" s="18" t="s">
        <v>227</v>
      </c>
      <c r="B872" s="16" t="s">
        <v>514</v>
      </c>
      <c r="C872" s="18" t="s">
        <v>97</v>
      </c>
      <c r="D872" s="18" t="s">
        <v>513</v>
      </c>
      <c r="E872" s="133" t="s">
        <v>363</v>
      </c>
      <c r="F872" s="133"/>
      <c r="G872" s="17" t="s">
        <v>352</v>
      </c>
      <c r="H872" s="34">
        <v>1</v>
      </c>
      <c r="I872" s="15">
        <v>14.77</v>
      </c>
      <c r="J872" s="15">
        <v>14.77</v>
      </c>
    </row>
    <row r="873" spans="1:10" ht="24" customHeight="1" x14ac:dyDescent="0.2">
      <c r="A873" s="40" t="s">
        <v>238</v>
      </c>
      <c r="B873" s="41" t="s">
        <v>512</v>
      </c>
      <c r="C873" s="40" t="s">
        <v>97</v>
      </c>
      <c r="D873" s="40" t="s">
        <v>511</v>
      </c>
      <c r="E873" s="134" t="s">
        <v>263</v>
      </c>
      <c r="F873" s="134"/>
      <c r="G873" s="39" t="s">
        <v>223</v>
      </c>
      <c r="H873" s="38">
        <v>1.52E-2</v>
      </c>
      <c r="I873" s="37">
        <v>18.440000000000001</v>
      </c>
      <c r="J873" s="37">
        <v>0.28000000000000003</v>
      </c>
    </row>
    <row r="874" spans="1:10" ht="24" customHeight="1" x14ac:dyDescent="0.2">
      <c r="A874" s="40" t="s">
        <v>238</v>
      </c>
      <c r="B874" s="41" t="s">
        <v>510</v>
      </c>
      <c r="C874" s="40" t="s">
        <v>97</v>
      </c>
      <c r="D874" s="40" t="s">
        <v>509</v>
      </c>
      <c r="E874" s="134" t="s">
        <v>263</v>
      </c>
      <c r="F874" s="134"/>
      <c r="G874" s="39" t="s">
        <v>223</v>
      </c>
      <c r="H874" s="38">
        <v>9.3299999999999994E-2</v>
      </c>
      <c r="I874" s="37">
        <v>25.82</v>
      </c>
      <c r="J874" s="37">
        <v>2.4</v>
      </c>
    </row>
    <row r="875" spans="1:10" ht="26.1" customHeight="1" x14ac:dyDescent="0.2">
      <c r="A875" s="32" t="s">
        <v>222</v>
      </c>
      <c r="B875" s="33" t="s">
        <v>508</v>
      </c>
      <c r="C875" s="32" t="s">
        <v>97</v>
      </c>
      <c r="D875" s="32" t="s">
        <v>507</v>
      </c>
      <c r="E875" s="131" t="s">
        <v>219</v>
      </c>
      <c r="F875" s="131"/>
      <c r="G875" s="31" t="s">
        <v>352</v>
      </c>
      <c r="H875" s="30">
        <v>1.07</v>
      </c>
      <c r="I875" s="29">
        <v>11.3</v>
      </c>
      <c r="J875" s="29">
        <v>12.09</v>
      </c>
    </row>
    <row r="876" spans="1:10" ht="25.5" x14ac:dyDescent="0.2">
      <c r="A876" s="28"/>
      <c r="B876" s="28"/>
      <c r="C876" s="28"/>
      <c r="D876" s="28"/>
      <c r="E876" s="28" t="s">
        <v>217</v>
      </c>
      <c r="F876" s="27">
        <v>0.93392481905206626</v>
      </c>
      <c r="G876" s="28" t="s">
        <v>216</v>
      </c>
      <c r="H876" s="27">
        <v>1.07</v>
      </c>
      <c r="I876" s="28" t="s">
        <v>215</v>
      </c>
      <c r="J876" s="27">
        <v>2</v>
      </c>
    </row>
    <row r="877" spans="1:10" ht="15" thickBot="1" x14ac:dyDescent="0.25">
      <c r="A877" s="28"/>
      <c r="B877" s="28"/>
      <c r="C877" s="28"/>
      <c r="D877" s="28"/>
      <c r="E877" s="28" t="s">
        <v>214</v>
      </c>
      <c r="F877" s="27">
        <v>3.47</v>
      </c>
      <c r="G877" s="28"/>
      <c r="H877" s="132" t="s">
        <v>213</v>
      </c>
      <c r="I877" s="132"/>
      <c r="J877" s="27">
        <v>18.239999999999998</v>
      </c>
    </row>
    <row r="878" spans="1:10" ht="0.95" customHeight="1" thickTop="1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</row>
    <row r="879" spans="1:10" ht="18" customHeight="1" x14ac:dyDescent="0.2">
      <c r="A879" s="36"/>
      <c r="B879" s="23" t="s">
        <v>211</v>
      </c>
      <c r="C879" s="36" t="s">
        <v>210</v>
      </c>
      <c r="D879" s="36" t="s">
        <v>10</v>
      </c>
      <c r="E879" s="126" t="s">
        <v>228</v>
      </c>
      <c r="F879" s="126"/>
      <c r="G879" s="35" t="s">
        <v>209</v>
      </c>
      <c r="H879" s="23" t="s">
        <v>208</v>
      </c>
      <c r="I879" s="23" t="s">
        <v>207</v>
      </c>
      <c r="J879" s="23" t="s">
        <v>11</v>
      </c>
    </row>
    <row r="880" spans="1:10" ht="26.1" customHeight="1" x14ac:dyDescent="0.2">
      <c r="A880" s="18" t="s">
        <v>227</v>
      </c>
      <c r="B880" s="16" t="s">
        <v>506</v>
      </c>
      <c r="C880" s="18" t="s">
        <v>97</v>
      </c>
      <c r="D880" s="18" t="s">
        <v>505</v>
      </c>
      <c r="E880" s="133" t="s">
        <v>263</v>
      </c>
      <c r="F880" s="133"/>
      <c r="G880" s="17" t="s">
        <v>223</v>
      </c>
      <c r="H880" s="34">
        <v>1</v>
      </c>
      <c r="I880" s="15">
        <v>0.11</v>
      </c>
      <c r="J880" s="15">
        <v>0.11</v>
      </c>
    </row>
    <row r="881" spans="1:10" ht="24" customHeight="1" x14ac:dyDescent="0.2">
      <c r="A881" s="32" t="s">
        <v>222</v>
      </c>
      <c r="B881" s="33" t="s">
        <v>504</v>
      </c>
      <c r="C881" s="32" t="s">
        <v>97</v>
      </c>
      <c r="D881" s="32" t="s">
        <v>503</v>
      </c>
      <c r="E881" s="131" t="s">
        <v>248</v>
      </c>
      <c r="F881" s="131"/>
      <c r="G881" s="31" t="s">
        <v>223</v>
      </c>
      <c r="H881" s="30">
        <v>9.4000000000000004E-3</v>
      </c>
      <c r="I881" s="29">
        <v>12.07</v>
      </c>
      <c r="J881" s="29">
        <v>0.11</v>
      </c>
    </row>
    <row r="882" spans="1:10" ht="25.5" x14ac:dyDescent="0.2">
      <c r="A882" s="28"/>
      <c r="B882" s="28"/>
      <c r="C882" s="28"/>
      <c r="D882" s="28"/>
      <c r="E882" s="28" t="s">
        <v>217</v>
      </c>
      <c r="F882" s="27">
        <v>5.1365899999999999E-2</v>
      </c>
      <c r="G882" s="28" t="s">
        <v>216</v>
      </c>
      <c r="H882" s="27">
        <v>0.06</v>
      </c>
      <c r="I882" s="28" t="s">
        <v>215</v>
      </c>
      <c r="J882" s="27">
        <v>0.11</v>
      </c>
    </row>
    <row r="883" spans="1:10" ht="15" thickBot="1" x14ac:dyDescent="0.25">
      <c r="A883" s="28"/>
      <c r="B883" s="28"/>
      <c r="C883" s="28"/>
      <c r="D883" s="28"/>
      <c r="E883" s="28" t="s">
        <v>214</v>
      </c>
      <c r="F883" s="27">
        <v>0.02</v>
      </c>
      <c r="G883" s="28"/>
      <c r="H883" s="132" t="s">
        <v>213</v>
      </c>
      <c r="I883" s="132"/>
      <c r="J883" s="27">
        <v>0.13</v>
      </c>
    </row>
    <row r="884" spans="1:10" ht="0.95" customHeight="1" thickTop="1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</row>
    <row r="885" spans="1:10" ht="18" customHeight="1" x14ac:dyDescent="0.2">
      <c r="A885" s="36"/>
      <c r="B885" s="23" t="s">
        <v>211</v>
      </c>
      <c r="C885" s="36" t="s">
        <v>210</v>
      </c>
      <c r="D885" s="36" t="s">
        <v>10</v>
      </c>
      <c r="E885" s="126" t="s">
        <v>228</v>
      </c>
      <c r="F885" s="126"/>
      <c r="G885" s="35" t="s">
        <v>209</v>
      </c>
      <c r="H885" s="23" t="s">
        <v>208</v>
      </c>
      <c r="I885" s="23" t="s">
        <v>207</v>
      </c>
      <c r="J885" s="23" t="s">
        <v>11</v>
      </c>
    </row>
    <row r="886" spans="1:10" ht="26.1" customHeight="1" x14ac:dyDescent="0.2">
      <c r="A886" s="18" t="s">
        <v>227</v>
      </c>
      <c r="B886" s="16" t="s">
        <v>502</v>
      </c>
      <c r="C886" s="18" t="s">
        <v>97</v>
      </c>
      <c r="D886" s="18" t="s">
        <v>501</v>
      </c>
      <c r="E886" s="133" t="s">
        <v>263</v>
      </c>
      <c r="F886" s="133"/>
      <c r="G886" s="17" t="s">
        <v>223</v>
      </c>
      <c r="H886" s="34">
        <v>1</v>
      </c>
      <c r="I886" s="15">
        <v>0.21</v>
      </c>
      <c r="J886" s="15">
        <v>0.21</v>
      </c>
    </row>
    <row r="887" spans="1:10" ht="24" customHeight="1" x14ac:dyDescent="0.2">
      <c r="A887" s="32" t="s">
        <v>222</v>
      </c>
      <c r="B887" s="33" t="s">
        <v>500</v>
      </c>
      <c r="C887" s="32" t="s">
        <v>97</v>
      </c>
      <c r="D887" s="32" t="s">
        <v>499</v>
      </c>
      <c r="E887" s="131" t="s">
        <v>248</v>
      </c>
      <c r="F887" s="131"/>
      <c r="G887" s="31" t="s">
        <v>223</v>
      </c>
      <c r="H887" s="30">
        <v>1.2E-2</v>
      </c>
      <c r="I887" s="29">
        <v>17.79</v>
      </c>
      <c r="J887" s="29">
        <v>0.21</v>
      </c>
    </row>
    <row r="888" spans="1:10" ht="25.5" x14ac:dyDescent="0.2">
      <c r="A888" s="28"/>
      <c r="B888" s="28"/>
      <c r="C888" s="28"/>
      <c r="D888" s="28"/>
      <c r="E888" s="28" t="s">
        <v>217</v>
      </c>
      <c r="F888" s="27">
        <v>9.8062099999999999E-2</v>
      </c>
      <c r="G888" s="28" t="s">
        <v>216</v>
      </c>
      <c r="H888" s="27">
        <v>0.11</v>
      </c>
      <c r="I888" s="28" t="s">
        <v>215</v>
      </c>
      <c r="J888" s="27">
        <v>0.21</v>
      </c>
    </row>
    <row r="889" spans="1:10" ht="15" thickBot="1" x14ac:dyDescent="0.25">
      <c r="A889" s="28"/>
      <c r="B889" s="28"/>
      <c r="C889" s="28"/>
      <c r="D889" s="28"/>
      <c r="E889" s="28" t="s">
        <v>214</v>
      </c>
      <c r="F889" s="27">
        <v>0.04</v>
      </c>
      <c r="G889" s="28"/>
      <c r="H889" s="132" t="s">
        <v>213</v>
      </c>
      <c r="I889" s="132"/>
      <c r="J889" s="27">
        <v>0.25</v>
      </c>
    </row>
    <row r="890" spans="1:10" ht="0.95" customHeight="1" thickTop="1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</row>
    <row r="891" spans="1:10" ht="18" customHeight="1" x14ac:dyDescent="0.2">
      <c r="A891" s="36"/>
      <c r="B891" s="23" t="s">
        <v>211</v>
      </c>
      <c r="C891" s="36" t="s">
        <v>210</v>
      </c>
      <c r="D891" s="36" t="s">
        <v>10</v>
      </c>
      <c r="E891" s="126" t="s">
        <v>228</v>
      </c>
      <c r="F891" s="126"/>
      <c r="G891" s="35" t="s">
        <v>209</v>
      </c>
      <c r="H891" s="23" t="s">
        <v>208</v>
      </c>
      <c r="I891" s="23" t="s">
        <v>207</v>
      </c>
      <c r="J891" s="23" t="s">
        <v>11</v>
      </c>
    </row>
    <row r="892" spans="1:10" ht="26.1" customHeight="1" x14ac:dyDescent="0.2">
      <c r="A892" s="18" t="s">
        <v>227</v>
      </c>
      <c r="B892" s="16" t="s">
        <v>498</v>
      </c>
      <c r="C892" s="18" t="s">
        <v>97</v>
      </c>
      <c r="D892" s="18" t="s">
        <v>497</v>
      </c>
      <c r="E892" s="133" t="s">
        <v>263</v>
      </c>
      <c r="F892" s="133"/>
      <c r="G892" s="17" t="s">
        <v>223</v>
      </c>
      <c r="H892" s="34">
        <v>1</v>
      </c>
      <c r="I892" s="15">
        <v>0.18</v>
      </c>
      <c r="J892" s="15">
        <v>0.18</v>
      </c>
    </row>
    <row r="893" spans="1:10" ht="24" customHeight="1" x14ac:dyDescent="0.2">
      <c r="A893" s="32" t="s">
        <v>222</v>
      </c>
      <c r="B893" s="33" t="s">
        <v>496</v>
      </c>
      <c r="C893" s="32" t="s">
        <v>97</v>
      </c>
      <c r="D893" s="32" t="s">
        <v>495</v>
      </c>
      <c r="E893" s="131" t="s">
        <v>248</v>
      </c>
      <c r="F893" s="131"/>
      <c r="G893" s="31" t="s">
        <v>223</v>
      </c>
      <c r="H893" s="30">
        <v>9.4000000000000004E-3</v>
      </c>
      <c r="I893" s="29">
        <v>19.38</v>
      </c>
      <c r="J893" s="29">
        <v>0.18</v>
      </c>
    </row>
    <row r="894" spans="1:10" ht="25.5" x14ac:dyDescent="0.2">
      <c r="A894" s="28"/>
      <c r="B894" s="28"/>
      <c r="C894" s="28"/>
      <c r="D894" s="28"/>
      <c r="E894" s="28" t="s">
        <v>217</v>
      </c>
      <c r="F894" s="27">
        <v>8.4053199999999995E-2</v>
      </c>
      <c r="G894" s="28" t="s">
        <v>216</v>
      </c>
      <c r="H894" s="27">
        <v>0.1</v>
      </c>
      <c r="I894" s="28" t="s">
        <v>215</v>
      </c>
      <c r="J894" s="27">
        <v>0.18</v>
      </c>
    </row>
    <row r="895" spans="1:10" ht="15" thickBot="1" x14ac:dyDescent="0.25">
      <c r="A895" s="28"/>
      <c r="B895" s="28"/>
      <c r="C895" s="28"/>
      <c r="D895" s="28"/>
      <c r="E895" s="28" t="s">
        <v>214</v>
      </c>
      <c r="F895" s="27">
        <v>0.04</v>
      </c>
      <c r="G895" s="28"/>
      <c r="H895" s="132" t="s">
        <v>213</v>
      </c>
      <c r="I895" s="132"/>
      <c r="J895" s="27">
        <v>0.22</v>
      </c>
    </row>
    <row r="896" spans="1:10" ht="0.95" customHeight="1" thickTop="1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</row>
    <row r="897" spans="1:10" ht="18" customHeight="1" x14ac:dyDescent="0.2">
      <c r="A897" s="36"/>
      <c r="B897" s="23" t="s">
        <v>211</v>
      </c>
      <c r="C897" s="36" t="s">
        <v>210</v>
      </c>
      <c r="D897" s="36" t="s">
        <v>10</v>
      </c>
      <c r="E897" s="126" t="s">
        <v>228</v>
      </c>
      <c r="F897" s="126"/>
      <c r="G897" s="35" t="s">
        <v>209</v>
      </c>
      <c r="H897" s="23" t="s">
        <v>208</v>
      </c>
      <c r="I897" s="23" t="s">
        <v>207</v>
      </c>
      <c r="J897" s="23" t="s">
        <v>11</v>
      </c>
    </row>
    <row r="898" spans="1:10" ht="26.1" customHeight="1" x14ac:dyDescent="0.2">
      <c r="A898" s="18" t="s">
        <v>227</v>
      </c>
      <c r="B898" s="16" t="s">
        <v>494</v>
      </c>
      <c r="C898" s="18" t="s">
        <v>97</v>
      </c>
      <c r="D898" s="18" t="s">
        <v>493</v>
      </c>
      <c r="E898" s="133" t="s">
        <v>263</v>
      </c>
      <c r="F898" s="133"/>
      <c r="G898" s="17" t="s">
        <v>223</v>
      </c>
      <c r="H898" s="34">
        <v>1</v>
      </c>
      <c r="I898" s="15">
        <v>0.55000000000000004</v>
      </c>
      <c r="J898" s="15">
        <v>0.55000000000000004</v>
      </c>
    </row>
    <row r="899" spans="1:10" ht="24" customHeight="1" x14ac:dyDescent="0.2">
      <c r="A899" s="32" t="s">
        <v>222</v>
      </c>
      <c r="B899" s="33" t="s">
        <v>492</v>
      </c>
      <c r="C899" s="32" t="s">
        <v>97</v>
      </c>
      <c r="D899" s="32" t="s">
        <v>491</v>
      </c>
      <c r="E899" s="131" t="s">
        <v>248</v>
      </c>
      <c r="F899" s="131"/>
      <c r="G899" s="31" t="s">
        <v>223</v>
      </c>
      <c r="H899" s="30">
        <v>3.0200000000000001E-2</v>
      </c>
      <c r="I899" s="29">
        <v>18.28</v>
      </c>
      <c r="J899" s="29">
        <v>0.55000000000000004</v>
      </c>
    </row>
    <row r="900" spans="1:10" ht="25.5" x14ac:dyDescent="0.2">
      <c r="A900" s="28"/>
      <c r="B900" s="28"/>
      <c r="C900" s="28"/>
      <c r="D900" s="28"/>
      <c r="E900" s="28" t="s">
        <v>217</v>
      </c>
      <c r="F900" s="27">
        <v>0.25682929999999998</v>
      </c>
      <c r="G900" s="28" t="s">
        <v>216</v>
      </c>
      <c r="H900" s="27">
        <v>0.28999999999999998</v>
      </c>
      <c r="I900" s="28" t="s">
        <v>215</v>
      </c>
      <c r="J900" s="27">
        <v>0.55000000000000004</v>
      </c>
    </row>
    <row r="901" spans="1:10" ht="15" thickBot="1" x14ac:dyDescent="0.25">
      <c r="A901" s="28"/>
      <c r="B901" s="28"/>
      <c r="C901" s="28"/>
      <c r="D901" s="28"/>
      <c r="E901" s="28" t="s">
        <v>214</v>
      </c>
      <c r="F901" s="27">
        <v>0.12</v>
      </c>
      <c r="G901" s="28"/>
      <c r="H901" s="132" t="s">
        <v>213</v>
      </c>
      <c r="I901" s="132"/>
      <c r="J901" s="27">
        <v>0.67</v>
      </c>
    </row>
    <row r="902" spans="1:10" ht="0.95" customHeight="1" thickTop="1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</row>
    <row r="903" spans="1:10" ht="18" customHeight="1" x14ac:dyDescent="0.2">
      <c r="A903" s="36"/>
      <c r="B903" s="23" t="s">
        <v>211</v>
      </c>
      <c r="C903" s="36" t="s">
        <v>210</v>
      </c>
      <c r="D903" s="36" t="s">
        <v>10</v>
      </c>
      <c r="E903" s="126" t="s">
        <v>228</v>
      </c>
      <c r="F903" s="126"/>
      <c r="G903" s="35" t="s">
        <v>209</v>
      </c>
      <c r="H903" s="23" t="s">
        <v>208</v>
      </c>
      <c r="I903" s="23" t="s">
        <v>207</v>
      </c>
      <c r="J903" s="23" t="s">
        <v>11</v>
      </c>
    </row>
    <row r="904" spans="1:10" ht="39" customHeight="1" x14ac:dyDescent="0.2">
      <c r="A904" s="18" t="s">
        <v>227</v>
      </c>
      <c r="B904" s="16" t="s">
        <v>490</v>
      </c>
      <c r="C904" s="18" t="s">
        <v>97</v>
      </c>
      <c r="D904" s="18" t="s">
        <v>489</v>
      </c>
      <c r="E904" s="133" t="s">
        <v>263</v>
      </c>
      <c r="F904" s="133"/>
      <c r="G904" s="17" t="s">
        <v>223</v>
      </c>
      <c r="H904" s="34">
        <v>1</v>
      </c>
      <c r="I904" s="15">
        <v>0.19</v>
      </c>
      <c r="J904" s="15">
        <v>0.19</v>
      </c>
    </row>
    <row r="905" spans="1:10" ht="26.1" customHeight="1" x14ac:dyDescent="0.2">
      <c r="A905" s="32" t="s">
        <v>222</v>
      </c>
      <c r="B905" s="33" t="s">
        <v>488</v>
      </c>
      <c r="C905" s="32" t="s">
        <v>97</v>
      </c>
      <c r="D905" s="32" t="s">
        <v>487</v>
      </c>
      <c r="E905" s="131" t="s">
        <v>248</v>
      </c>
      <c r="F905" s="131"/>
      <c r="G905" s="31" t="s">
        <v>223</v>
      </c>
      <c r="H905" s="30">
        <v>1.46E-2</v>
      </c>
      <c r="I905" s="29">
        <v>13.13</v>
      </c>
      <c r="J905" s="29">
        <v>0.19</v>
      </c>
    </row>
    <row r="906" spans="1:10" ht="25.5" x14ac:dyDescent="0.2">
      <c r="A906" s="28"/>
      <c r="B906" s="28"/>
      <c r="C906" s="28"/>
      <c r="D906" s="28"/>
      <c r="E906" s="28" t="s">
        <v>217</v>
      </c>
      <c r="F906" s="27">
        <v>8.8722899999999993E-2</v>
      </c>
      <c r="G906" s="28" t="s">
        <v>216</v>
      </c>
      <c r="H906" s="27">
        <v>0.1</v>
      </c>
      <c r="I906" s="28" t="s">
        <v>215</v>
      </c>
      <c r="J906" s="27">
        <v>0.19</v>
      </c>
    </row>
    <row r="907" spans="1:10" ht="15" thickBot="1" x14ac:dyDescent="0.25">
      <c r="A907" s="28"/>
      <c r="B907" s="28"/>
      <c r="C907" s="28"/>
      <c r="D907" s="28"/>
      <c r="E907" s="28" t="s">
        <v>214</v>
      </c>
      <c r="F907" s="27">
        <v>0.04</v>
      </c>
      <c r="G907" s="28"/>
      <c r="H907" s="132" t="s">
        <v>213</v>
      </c>
      <c r="I907" s="132"/>
      <c r="J907" s="27">
        <v>0.23</v>
      </c>
    </row>
    <row r="908" spans="1:10" ht="0.95" customHeight="1" thickTop="1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</row>
    <row r="909" spans="1:10" ht="18" customHeight="1" x14ac:dyDescent="0.2">
      <c r="A909" s="36"/>
      <c r="B909" s="23" t="s">
        <v>211</v>
      </c>
      <c r="C909" s="36" t="s">
        <v>210</v>
      </c>
      <c r="D909" s="36" t="s">
        <v>10</v>
      </c>
      <c r="E909" s="126" t="s">
        <v>228</v>
      </c>
      <c r="F909" s="126"/>
      <c r="G909" s="35" t="s">
        <v>209</v>
      </c>
      <c r="H909" s="23" t="s">
        <v>208</v>
      </c>
      <c r="I909" s="23" t="s">
        <v>207</v>
      </c>
      <c r="J909" s="23" t="s">
        <v>11</v>
      </c>
    </row>
    <row r="910" spans="1:10" ht="26.1" customHeight="1" x14ac:dyDescent="0.2">
      <c r="A910" s="18" t="s">
        <v>227</v>
      </c>
      <c r="B910" s="16" t="s">
        <v>486</v>
      </c>
      <c r="C910" s="18" t="s">
        <v>97</v>
      </c>
      <c r="D910" s="18" t="s">
        <v>485</v>
      </c>
      <c r="E910" s="133" t="s">
        <v>263</v>
      </c>
      <c r="F910" s="133"/>
      <c r="G910" s="17" t="s">
        <v>223</v>
      </c>
      <c r="H910" s="34">
        <v>1</v>
      </c>
      <c r="I910" s="15">
        <v>0.15</v>
      </c>
      <c r="J910" s="15">
        <v>0.15</v>
      </c>
    </row>
    <row r="911" spans="1:10" ht="24" customHeight="1" x14ac:dyDescent="0.2">
      <c r="A911" s="32" t="s">
        <v>222</v>
      </c>
      <c r="B911" s="33" t="s">
        <v>484</v>
      </c>
      <c r="C911" s="32" t="s">
        <v>97</v>
      </c>
      <c r="D911" s="32" t="s">
        <v>483</v>
      </c>
      <c r="E911" s="131" t="s">
        <v>248</v>
      </c>
      <c r="F911" s="131"/>
      <c r="G911" s="31" t="s">
        <v>223</v>
      </c>
      <c r="H911" s="30">
        <v>9.4000000000000004E-3</v>
      </c>
      <c r="I911" s="29">
        <v>16.43</v>
      </c>
      <c r="J911" s="29">
        <v>0.15</v>
      </c>
    </row>
    <row r="912" spans="1:10" ht="25.5" x14ac:dyDescent="0.2">
      <c r="A912" s="28"/>
      <c r="B912" s="28"/>
      <c r="C912" s="28"/>
      <c r="D912" s="28"/>
      <c r="E912" s="28" t="s">
        <v>217</v>
      </c>
      <c r="F912" s="27">
        <v>7.0044400000000007E-2</v>
      </c>
      <c r="G912" s="28" t="s">
        <v>216</v>
      </c>
      <c r="H912" s="27">
        <v>0.08</v>
      </c>
      <c r="I912" s="28" t="s">
        <v>215</v>
      </c>
      <c r="J912" s="27">
        <v>0.15</v>
      </c>
    </row>
    <row r="913" spans="1:10" ht="15" thickBot="1" x14ac:dyDescent="0.25">
      <c r="A913" s="28"/>
      <c r="B913" s="28"/>
      <c r="C913" s="28"/>
      <c r="D913" s="28"/>
      <c r="E913" s="28" t="s">
        <v>214</v>
      </c>
      <c r="F913" s="27">
        <v>0.03</v>
      </c>
      <c r="G913" s="28"/>
      <c r="H913" s="132" t="s">
        <v>213</v>
      </c>
      <c r="I913" s="132"/>
      <c r="J913" s="27">
        <v>0.18</v>
      </c>
    </row>
    <row r="914" spans="1:10" ht="0.95" customHeight="1" thickTop="1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</row>
    <row r="915" spans="1:10" ht="18" customHeight="1" x14ac:dyDescent="0.2">
      <c r="A915" s="36"/>
      <c r="B915" s="23" t="s">
        <v>211</v>
      </c>
      <c r="C915" s="36" t="s">
        <v>210</v>
      </c>
      <c r="D915" s="36" t="s">
        <v>10</v>
      </c>
      <c r="E915" s="126" t="s">
        <v>228</v>
      </c>
      <c r="F915" s="126"/>
      <c r="G915" s="35" t="s">
        <v>209</v>
      </c>
      <c r="H915" s="23" t="s">
        <v>208</v>
      </c>
      <c r="I915" s="23" t="s">
        <v>207</v>
      </c>
      <c r="J915" s="23" t="s">
        <v>11</v>
      </c>
    </row>
    <row r="916" spans="1:10" ht="26.1" customHeight="1" x14ac:dyDescent="0.2">
      <c r="A916" s="18" t="s">
        <v>227</v>
      </c>
      <c r="B916" s="16" t="s">
        <v>482</v>
      </c>
      <c r="C916" s="18" t="s">
        <v>97</v>
      </c>
      <c r="D916" s="18" t="s">
        <v>481</v>
      </c>
      <c r="E916" s="133" t="s">
        <v>263</v>
      </c>
      <c r="F916" s="133"/>
      <c r="G916" s="17" t="s">
        <v>223</v>
      </c>
      <c r="H916" s="34">
        <v>1</v>
      </c>
      <c r="I916" s="15">
        <v>0.25</v>
      </c>
      <c r="J916" s="15">
        <v>0.25</v>
      </c>
    </row>
    <row r="917" spans="1:10" ht="24" customHeight="1" x14ac:dyDescent="0.2">
      <c r="A917" s="32" t="s">
        <v>222</v>
      </c>
      <c r="B917" s="33" t="s">
        <v>480</v>
      </c>
      <c r="C917" s="32" t="s">
        <v>97</v>
      </c>
      <c r="D917" s="32" t="s">
        <v>479</v>
      </c>
      <c r="E917" s="131" t="s">
        <v>248</v>
      </c>
      <c r="F917" s="131"/>
      <c r="G917" s="31" t="s">
        <v>223</v>
      </c>
      <c r="H917" s="30">
        <v>1.2E-2</v>
      </c>
      <c r="I917" s="29">
        <v>21.09</v>
      </c>
      <c r="J917" s="29">
        <v>0.25</v>
      </c>
    </row>
    <row r="918" spans="1:10" ht="25.5" x14ac:dyDescent="0.2">
      <c r="A918" s="28"/>
      <c r="B918" s="28"/>
      <c r="C918" s="28"/>
      <c r="D918" s="28"/>
      <c r="E918" s="28" t="s">
        <v>217</v>
      </c>
      <c r="F918" s="27">
        <v>0.1167406</v>
      </c>
      <c r="G918" s="28" t="s">
        <v>216</v>
      </c>
      <c r="H918" s="27">
        <v>0.13</v>
      </c>
      <c r="I918" s="28" t="s">
        <v>215</v>
      </c>
      <c r="J918" s="27">
        <v>0.25</v>
      </c>
    </row>
    <row r="919" spans="1:10" ht="15" thickBot="1" x14ac:dyDescent="0.25">
      <c r="A919" s="28"/>
      <c r="B919" s="28"/>
      <c r="C919" s="28"/>
      <c r="D919" s="28"/>
      <c r="E919" s="28" t="s">
        <v>214</v>
      </c>
      <c r="F919" s="27">
        <v>0.05</v>
      </c>
      <c r="G919" s="28"/>
      <c r="H919" s="132" t="s">
        <v>213</v>
      </c>
      <c r="I919" s="132"/>
      <c r="J919" s="27">
        <v>0.3</v>
      </c>
    </row>
    <row r="920" spans="1:10" ht="0.95" customHeight="1" thickTop="1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</row>
    <row r="921" spans="1:10" ht="18" customHeight="1" x14ac:dyDescent="0.2">
      <c r="A921" s="36"/>
      <c r="B921" s="23" t="s">
        <v>211</v>
      </c>
      <c r="C921" s="36" t="s">
        <v>210</v>
      </c>
      <c r="D921" s="36" t="s">
        <v>10</v>
      </c>
      <c r="E921" s="126" t="s">
        <v>228</v>
      </c>
      <c r="F921" s="126"/>
      <c r="G921" s="35" t="s">
        <v>209</v>
      </c>
      <c r="H921" s="23" t="s">
        <v>208</v>
      </c>
      <c r="I921" s="23" t="s">
        <v>207</v>
      </c>
      <c r="J921" s="23" t="s">
        <v>11</v>
      </c>
    </row>
    <row r="922" spans="1:10" ht="26.1" customHeight="1" x14ac:dyDescent="0.2">
      <c r="A922" s="18" t="s">
        <v>227</v>
      </c>
      <c r="B922" s="16" t="s">
        <v>478</v>
      </c>
      <c r="C922" s="18" t="s">
        <v>97</v>
      </c>
      <c r="D922" s="18" t="s">
        <v>477</v>
      </c>
      <c r="E922" s="133" t="s">
        <v>263</v>
      </c>
      <c r="F922" s="133"/>
      <c r="G922" s="17" t="s">
        <v>223</v>
      </c>
      <c r="H922" s="34">
        <v>1</v>
      </c>
      <c r="I922" s="15">
        <v>0.19</v>
      </c>
      <c r="J922" s="15">
        <v>0.19</v>
      </c>
    </row>
    <row r="923" spans="1:10" ht="24" customHeight="1" x14ac:dyDescent="0.2">
      <c r="A923" s="32" t="s">
        <v>222</v>
      </c>
      <c r="B923" s="33" t="s">
        <v>476</v>
      </c>
      <c r="C923" s="32" t="s">
        <v>97</v>
      </c>
      <c r="D923" s="32" t="s">
        <v>475</v>
      </c>
      <c r="E923" s="131" t="s">
        <v>248</v>
      </c>
      <c r="F923" s="131"/>
      <c r="G923" s="31" t="s">
        <v>223</v>
      </c>
      <c r="H923" s="30">
        <v>9.4000000000000004E-3</v>
      </c>
      <c r="I923" s="29">
        <v>21.09</v>
      </c>
      <c r="J923" s="29">
        <v>0.19</v>
      </c>
    </row>
    <row r="924" spans="1:10" ht="25.5" x14ac:dyDescent="0.2">
      <c r="A924" s="28"/>
      <c r="B924" s="28"/>
      <c r="C924" s="28"/>
      <c r="D924" s="28"/>
      <c r="E924" s="28" t="s">
        <v>217</v>
      </c>
      <c r="F924" s="27">
        <v>8.8722899999999993E-2</v>
      </c>
      <c r="G924" s="28" t="s">
        <v>216</v>
      </c>
      <c r="H924" s="27">
        <v>0.1</v>
      </c>
      <c r="I924" s="28" t="s">
        <v>215</v>
      </c>
      <c r="J924" s="27">
        <v>0.19</v>
      </c>
    </row>
    <row r="925" spans="1:10" ht="15" thickBot="1" x14ac:dyDescent="0.25">
      <c r="A925" s="28"/>
      <c r="B925" s="28"/>
      <c r="C925" s="28"/>
      <c r="D925" s="28"/>
      <c r="E925" s="28" t="s">
        <v>214</v>
      </c>
      <c r="F925" s="27">
        <v>0.04</v>
      </c>
      <c r="G925" s="28"/>
      <c r="H925" s="132" t="s">
        <v>213</v>
      </c>
      <c r="I925" s="132"/>
      <c r="J925" s="27">
        <v>0.23</v>
      </c>
    </row>
    <row r="926" spans="1:10" ht="0.95" customHeight="1" thickTop="1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</row>
    <row r="927" spans="1:10" ht="18" customHeight="1" x14ac:dyDescent="0.2">
      <c r="A927" s="36"/>
      <c r="B927" s="23" t="s">
        <v>211</v>
      </c>
      <c r="C927" s="36" t="s">
        <v>210</v>
      </c>
      <c r="D927" s="36" t="s">
        <v>10</v>
      </c>
      <c r="E927" s="126" t="s">
        <v>228</v>
      </c>
      <c r="F927" s="126"/>
      <c r="G927" s="35" t="s">
        <v>209</v>
      </c>
      <c r="H927" s="23" t="s">
        <v>208</v>
      </c>
      <c r="I927" s="23" t="s">
        <v>207</v>
      </c>
      <c r="J927" s="23" t="s">
        <v>11</v>
      </c>
    </row>
    <row r="928" spans="1:10" ht="26.1" customHeight="1" x14ac:dyDescent="0.2">
      <c r="A928" s="18" t="s">
        <v>227</v>
      </c>
      <c r="B928" s="16" t="s">
        <v>465</v>
      </c>
      <c r="C928" s="18" t="s">
        <v>97</v>
      </c>
      <c r="D928" s="18" t="s">
        <v>464</v>
      </c>
      <c r="E928" s="133" t="s">
        <v>263</v>
      </c>
      <c r="F928" s="133"/>
      <c r="G928" s="17" t="s">
        <v>223</v>
      </c>
      <c r="H928" s="34">
        <v>1</v>
      </c>
      <c r="I928" s="15">
        <v>0.65</v>
      </c>
      <c r="J928" s="15">
        <v>0.65</v>
      </c>
    </row>
    <row r="929" spans="1:10" ht="24" customHeight="1" x14ac:dyDescent="0.2">
      <c r="A929" s="32" t="s">
        <v>222</v>
      </c>
      <c r="B929" s="33" t="s">
        <v>463</v>
      </c>
      <c r="C929" s="32" t="s">
        <v>97</v>
      </c>
      <c r="D929" s="32" t="s">
        <v>462</v>
      </c>
      <c r="E929" s="131" t="s">
        <v>248</v>
      </c>
      <c r="F929" s="131"/>
      <c r="G929" s="31" t="s">
        <v>223</v>
      </c>
      <c r="H929" s="30">
        <v>3.0200000000000001E-2</v>
      </c>
      <c r="I929" s="29">
        <v>21.69</v>
      </c>
      <c r="J929" s="29">
        <v>0.65</v>
      </c>
    </row>
    <row r="930" spans="1:10" ht="25.5" x14ac:dyDescent="0.2">
      <c r="A930" s="28"/>
      <c r="B930" s="28"/>
      <c r="C930" s="28"/>
      <c r="D930" s="28"/>
      <c r="E930" s="28" t="s">
        <v>217</v>
      </c>
      <c r="F930" s="27">
        <v>0.30352560000000001</v>
      </c>
      <c r="G930" s="28" t="s">
        <v>216</v>
      </c>
      <c r="H930" s="27">
        <v>0.35</v>
      </c>
      <c r="I930" s="28" t="s">
        <v>215</v>
      </c>
      <c r="J930" s="27">
        <v>0.65</v>
      </c>
    </row>
    <row r="931" spans="1:10" ht="15" thickBot="1" x14ac:dyDescent="0.25">
      <c r="A931" s="28"/>
      <c r="B931" s="28"/>
      <c r="C931" s="28"/>
      <c r="D931" s="28"/>
      <c r="E931" s="28" t="s">
        <v>214</v>
      </c>
      <c r="F931" s="27">
        <v>0.15</v>
      </c>
      <c r="G931" s="28"/>
      <c r="H931" s="132" t="s">
        <v>213</v>
      </c>
      <c r="I931" s="132"/>
      <c r="J931" s="27">
        <v>0.8</v>
      </c>
    </row>
    <row r="932" spans="1:10" ht="0.95" customHeight="1" thickTop="1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</row>
    <row r="933" spans="1:10" ht="18" customHeight="1" x14ac:dyDescent="0.2">
      <c r="A933" s="36"/>
      <c r="B933" s="23" t="s">
        <v>211</v>
      </c>
      <c r="C933" s="36" t="s">
        <v>210</v>
      </c>
      <c r="D933" s="36" t="s">
        <v>10</v>
      </c>
      <c r="E933" s="126" t="s">
        <v>228</v>
      </c>
      <c r="F933" s="126"/>
      <c r="G933" s="35" t="s">
        <v>209</v>
      </c>
      <c r="H933" s="23" t="s">
        <v>208</v>
      </c>
      <c r="I933" s="23" t="s">
        <v>207</v>
      </c>
      <c r="J933" s="23" t="s">
        <v>11</v>
      </c>
    </row>
    <row r="934" spans="1:10" ht="26.1" customHeight="1" x14ac:dyDescent="0.2">
      <c r="A934" s="18" t="s">
        <v>227</v>
      </c>
      <c r="B934" s="16" t="s">
        <v>455</v>
      </c>
      <c r="C934" s="18" t="s">
        <v>97</v>
      </c>
      <c r="D934" s="18" t="s">
        <v>454</v>
      </c>
      <c r="E934" s="133" t="s">
        <v>263</v>
      </c>
      <c r="F934" s="133"/>
      <c r="G934" s="17" t="s">
        <v>223</v>
      </c>
      <c r="H934" s="34">
        <v>1</v>
      </c>
      <c r="I934" s="15">
        <v>0.26</v>
      </c>
      <c r="J934" s="15">
        <v>0.26</v>
      </c>
    </row>
    <row r="935" spans="1:10" ht="24" customHeight="1" x14ac:dyDescent="0.2">
      <c r="A935" s="32" t="s">
        <v>222</v>
      </c>
      <c r="B935" s="33" t="s">
        <v>453</v>
      </c>
      <c r="C935" s="32" t="s">
        <v>97</v>
      </c>
      <c r="D935" s="32" t="s">
        <v>452</v>
      </c>
      <c r="E935" s="131" t="s">
        <v>248</v>
      </c>
      <c r="F935" s="131"/>
      <c r="G935" s="31" t="s">
        <v>223</v>
      </c>
      <c r="H935" s="30">
        <v>1.46E-2</v>
      </c>
      <c r="I935" s="29">
        <v>17.89</v>
      </c>
      <c r="J935" s="29">
        <v>0.26</v>
      </c>
    </row>
    <row r="936" spans="1:10" ht="25.5" x14ac:dyDescent="0.2">
      <c r="A936" s="28"/>
      <c r="B936" s="28"/>
      <c r="C936" s="28"/>
      <c r="D936" s="28"/>
      <c r="E936" s="28" t="s">
        <v>217</v>
      </c>
      <c r="F936" s="27">
        <v>0.1214102</v>
      </c>
      <c r="G936" s="28" t="s">
        <v>216</v>
      </c>
      <c r="H936" s="27">
        <v>0.14000000000000001</v>
      </c>
      <c r="I936" s="28" t="s">
        <v>215</v>
      </c>
      <c r="J936" s="27">
        <v>0.26</v>
      </c>
    </row>
    <row r="937" spans="1:10" ht="15" thickBot="1" x14ac:dyDescent="0.25">
      <c r="A937" s="28"/>
      <c r="B937" s="28"/>
      <c r="C937" s="28"/>
      <c r="D937" s="28"/>
      <c r="E937" s="28" t="s">
        <v>214</v>
      </c>
      <c r="F937" s="27">
        <v>0.06</v>
      </c>
      <c r="G937" s="28"/>
      <c r="H937" s="132" t="s">
        <v>213</v>
      </c>
      <c r="I937" s="132"/>
      <c r="J937" s="27">
        <v>0.32</v>
      </c>
    </row>
    <row r="938" spans="1:10" ht="0.95" customHeight="1" thickTop="1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</row>
    <row r="939" spans="1:10" ht="18" customHeight="1" x14ac:dyDescent="0.2">
      <c r="A939" s="36"/>
      <c r="B939" s="23" t="s">
        <v>211</v>
      </c>
      <c r="C939" s="36" t="s">
        <v>210</v>
      </c>
      <c r="D939" s="36" t="s">
        <v>10</v>
      </c>
      <c r="E939" s="126" t="s">
        <v>228</v>
      </c>
      <c r="F939" s="126"/>
      <c r="G939" s="35" t="s">
        <v>209</v>
      </c>
      <c r="H939" s="23" t="s">
        <v>208</v>
      </c>
      <c r="I939" s="23" t="s">
        <v>207</v>
      </c>
      <c r="J939" s="23" t="s">
        <v>11</v>
      </c>
    </row>
    <row r="940" spans="1:10" ht="26.1" customHeight="1" x14ac:dyDescent="0.2">
      <c r="A940" s="18" t="s">
        <v>227</v>
      </c>
      <c r="B940" s="16" t="s">
        <v>445</v>
      </c>
      <c r="C940" s="18" t="s">
        <v>97</v>
      </c>
      <c r="D940" s="18" t="s">
        <v>444</v>
      </c>
      <c r="E940" s="133" t="s">
        <v>263</v>
      </c>
      <c r="F940" s="133"/>
      <c r="G940" s="17" t="s">
        <v>223</v>
      </c>
      <c r="H940" s="34">
        <v>1</v>
      </c>
      <c r="I940" s="15">
        <v>0.59</v>
      </c>
      <c r="J940" s="15">
        <v>0.59</v>
      </c>
    </row>
    <row r="941" spans="1:10" ht="24" customHeight="1" x14ac:dyDescent="0.2">
      <c r="A941" s="32" t="s">
        <v>222</v>
      </c>
      <c r="B941" s="33" t="s">
        <v>443</v>
      </c>
      <c r="C941" s="32" t="s">
        <v>97</v>
      </c>
      <c r="D941" s="32" t="s">
        <v>442</v>
      </c>
      <c r="E941" s="131" t="s">
        <v>248</v>
      </c>
      <c r="F941" s="131"/>
      <c r="G941" s="31" t="s">
        <v>223</v>
      </c>
      <c r="H941" s="30">
        <v>1.72E-2</v>
      </c>
      <c r="I941" s="29">
        <v>34.57</v>
      </c>
      <c r="J941" s="29">
        <v>0.59</v>
      </c>
    </row>
    <row r="942" spans="1:10" ht="25.5" x14ac:dyDescent="0.2">
      <c r="A942" s="28"/>
      <c r="B942" s="28"/>
      <c r="C942" s="28"/>
      <c r="D942" s="28"/>
      <c r="E942" s="28" t="s">
        <v>217</v>
      </c>
      <c r="F942" s="27">
        <v>0.27550780000000002</v>
      </c>
      <c r="G942" s="28" t="s">
        <v>216</v>
      </c>
      <c r="H942" s="27">
        <v>0.31</v>
      </c>
      <c r="I942" s="28" t="s">
        <v>215</v>
      </c>
      <c r="J942" s="27">
        <v>0.59</v>
      </c>
    </row>
    <row r="943" spans="1:10" ht="15" thickBot="1" x14ac:dyDescent="0.25">
      <c r="A943" s="28"/>
      <c r="B943" s="28"/>
      <c r="C943" s="28"/>
      <c r="D943" s="28"/>
      <c r="E943" s="28" t="s">
        <v>214</v>
      </c>
      <c r="F943" s="27">
        <v>0.13</v>
      </c>
      <c r="G943" s="28"/>
      <c r="H943" s="132" t="s">
        <v>213</v>
      </c>
      <c r="I943" s="132"/>
      <c r="J943" s="27">
        <v>0.72</v>
      </c>
    </row>
    <row r="944" spans="1:10" ht="0.95" customHeight="1" thickTop="1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</row>
    <row r="945" spans="1:10" ht="18" customHeight="1" x14ac:dyDescent="0.2">
      <c r="A945" s="36"/>
      <c r="B945" s="23" t="s">
        <v>211</v>
      </c>
      <c r="C945" s="36" t="s">
        <v>210</v>
      </c>
      <c r="D945" s="36" t="s">
        <v>10</v>
      </c>
      <c r="E945" s="126" t="s">
        <v>228</v>
      </c>
      <c r="F945" s="126"/>
      <c r="G945" s="35" t="s">
        <v>209</v>
      </c>
      <c r="H945" s="23" t="s">
        <v>208</v>
      </c>
      <c r="I945" s="23" t="s">
        <v>207</v>
      </c>
      <c r="J945" s="23" t="s">
        <v>11</v>
      </c>
    </row>
    <row r="946" spans="1:10" ht="26.1" customHeight="1" x14ac:dyDescent="0.2">
      <c r="A946" s="18" t="s">
        <v>227</v>
      </c>
      <c r="B946" s="16" t="s">
        <v>435</v>
      </c>
      <c r="C946" s="18" t="s">
        <v>97</v>
      </c>
      <c r="D946" s="18" t="s">
        <v>434</v>
      </c>
      <c r="E946" s="133" t="s">
        <v>263</v>
      </c>
      <c r="F946" s="133"/>
      <c r="G946" s="17" t="s">
        <v>223</v>
      </c>
      <c r="H946" s="34">
        <v>1</v>
      </c>
      <c r="I946" s="15">
        <v>1.37</v>
      </c>
      <c r="J946" s="15">
        <v>1.37</v>
      </c>
    </row>
    <row r="947" spans="1:10" ht="24" customHeight="1" x14ac:dyDescent="0.2">
      <c r="A947" s="32" t="s">
        <v>222</v>
      </c>
      <c r="B947" s="33" t="s">
        <v>433</v>
      </c>
      <c r="C947" s="32" t="s">
        <v>97</v>
      </c>
      <c r="D947" s="32" t="s">
        <v>432</v>
      </c>
      <c r="E947" s="131" t="s">
        <v>248</v>
      </c>
      <c r="F947" s="131"/>
      <c r="G947" s="31" t="s">
        <v>223</v>
      </c>
      <c r="H947" s="30">
        <v>1.2E-2</v>
      </c>
      <c r="I947" s="29">
        <v>114.94</v>
      </c>
      <c r="J947" s="29">
        <v>1.37</v>
      </c>
    </row>
    <row r="948" spans="1:10" ht="25.5" x14ac:dyDescent="0.2">
      <c r="A948" s="28"/>
      <c r="B948" s="28"/>
      <c r="C948" s="28"/>
      <c r="D948" s="28"/>
      <c r="E948" s="28" t="s">
        <v>217</v>
      </c>
      <c r="F948" s="27">
        <v>0.63973849999999999</v>
      </c>
      <c r="G948" s="28" t="s">
        <v>216</v>
      </c>
      <c r="H948" s="27">
        <v>0.73</v>
      </c>
      <c r="I948" s="28" t="s">
        <v>215</v>
      </c>
      <c r="J948" s="27">
        <v>1.37</v>
      </c>
    </row>
    <row r="949" spans="1:10" ht="15" thickBot="1" x14ac:dyDescent="0.25">
      <c r="A949" s="28"/>
      <c r="B949" s="28"/>
      <c r="C949" s="28"/>
      <c r="D949" s="28"/>
      <c r="E949" s="28" t="s">
        <v>214</v>
      </c>
      <c r="F949" s="27">
        <v>0.32</v>
      </c>
      <c r="G949" s="28"/>
      <c r="H949" s="132" t="s">
        <v>213</v>
      </c>
      <c r="I949" s="132"/>
      <c r="J949" s="27">
        <v>1.69</v>
      </c>
    </row>
    <row r="950" spans="1:10" ht="0.95" customHeight="1" thickTop="1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</row>
    <row r="951" spans="1:10" ht="18" customHeight="1" x14ac:dyDescent="0.2">
      <c r="A951" s="36"/>
      <c r="B951" s="23" t="s">
        <v>211</v>
      </c>
      <c r="C951" s="36" t="s">
        <v>210</v>
      </c>
      <c r="D951" s="36" t="s">
        <v>10</v>
      </c>
      <c r="E951" s="126" t="s">
        <v>228</v>
      </c>
      <c r="F951" s="126"/>
      <c r="G951" s="35" t="s">
        <v>209</v>
      </c>
      <c r="H951" s="23" t="s">
        <v>208</v>
      </c>
      <c r="I951" s="23" t="s">
        <v>207</v>
      </c>
      <c r="J951" s="23" t="s">
        <v>11</v>
      </c>
    </row>
    <row r="952" spans="1:10" ht="26.1" customHeight="1" x14ac:dyDescent="0.2">
      <c r="A952" s="18" t="s">
        <v>227</v>
      </c>
      <c r="B952" s="16" t="s">
        <v>429</v>
      </c>
      <c r="C952" s="18" t="s">
        <v>97</v>
      </c>
      <c r="D952" s="18" t="s">
        <v>428</v>
      </c>
      <c r="E952" s="133" t="s">
        <v>263</v>
      </c>
      <c r="F952" s="133"/>
      <c r="G952" s="17" t="s">
        <v>223</v>
      </c>
      <c r="H952" s="34">
        <v>1</v>
      </c>
      <c r="I952" s="15">
        <v>2.96</v>
      </c>
      <c r="J952" s="15">
        <v>2.96</v>
      </c>
    </row>
    <row r="953" spans="1:10" ht="24" customHeight="1" x14ac:dyDescent="0.2">
      <c r="A953" s="32" t="s">
        <v>222</v>
      </c>
      <c r="B953" s="33" t="s">
        <v>427</v>
      </c>
      <c r="C953" s="32" t="s">
        <v>97</v>
      </c>
      <c r="D953" s="32" t="s">
        <v>426</v>
      </c>
      <c r="E953" s="131" t="s">
        <v>248</v>
      </c>
      <c r="F953" s="131"/>
      <c r="G953" s="31" t="s">
        <v>223</v>
      </c>
      <c r="H953" s="30">
        <v>2.76E-2</v>
      </c>
      <c r="I953" s="29">
        <v>107.31</v>
      </c>
      <c r="J953" s="29">
        <v>2.96</v>
      </c>
    </row>
    <row r="954" spans="1:10" ht="25.5" x14ac:dyDescent="0.2">
      <c r="A954" s="28"/>
      <c r="B954" s="28"/>
      <c r="C954" s="28"/>
      <c r="D954" s="28"/>
      <c r="E954" s="28" t="s">
        <v>217</v>
      </c>
      <c r="F954" s="27">
        <v>1.3822087000000001</v>
      </c>
      <c r="G954" s="28" t="s">
        <v>216</v>
      </c>
      <c r="H954" s="27">
        <v>1.58</v>
      </c>
      <c r="I954" s="28" t="s">
        <v>215</v>
      </c>
      <c r="J954" s="27">
        <v>2.96</v>
      </c>
    </row>
    <row r="955" spans="1:10" ht="15" thickBot="1" x14ac:dyDescent="0.25">
      <c r="A955" s="28"/>
      <c r="B955" s="28"/>
      <c r="C955" s="28"/>
      <c r="D955" s="28"/>
      <c r="E955" s="28" t="s">
        <v>214</v>
      </c>
      <c r="F955" s="27">
        <v>0.69</v>
      </c>
      <c r="G955" s="28"/>
      <c r="H955" s="132" t="s">
        <v>213</v>
      </c>
      <c r="I955" s="132"/>
      <c r="J955" s="27">
        <v>3.65</v>
      </c>
    </row>
    <row r="956" spans="1:10" ht="0.95" customHeight="1" thickTop="1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</row>
    <row r="957" spans="1:10" ht="18" customHeight="1" x14ac:dyDescent="0.2">
      <c r="A957" s="36"/>
      <c r="B957" s="23" t="s">
        <v>211</v>
      </c>
      <c r="C957" s="36" t="s">
        <v>210</v>
      </c>
      <c r="D957" s="36" t="s">
        <v>10</v>
      </c>
      <c r="E957" s="126" t="s">
        <v>228</v>
      </c>
      <c r="F957" s="126"/>
      <c r="G957" s="35" t="s">
        <v>209</v>
      </c>
      <c r="H957" s="23" t="s">
        <v>208</v>
      </c>
      <c r="I957" s="23" t="s">
        <v>207</v>
      </c>
      <c r="J957" s="23" t="s">
        <v>11</v>
      </c>
    </row>
    <row r="958" spans="1:10" ht="39" customHeight="1" x14ac:dyDescent="0.2">
      <c r="A958" s="18" t="s">
        <v>227</v>
      </c>
      <c r="B958" s="16" t="s">
        <v>393</v>
      </c>
      <c r="C958" s="18" t="s">
        <v>97</v>
      </c>
      <c r="D958" s="18" t="s">
        <v>392</v>
      </c>
      <c r="E958" s="133" t="s">
        <v>263</v>
      </c>
      <c r="F958" s="133"/>
      <c r="G958" s="17" t="s">
        <v>223</v>
      </c>
      <c r="H958" s="34">
        <v>1</v>
      </c>
      <c r="I958" s="15">
        <v>0.11</v>
      </c>
      <c r="J958" s="15">
        <v>0.11</v>
      </c>
    </row>
    <row r="959" spans="1:10" ht="24" customHeight="1" x14ac:dyDescent="0.2">
      <c r="A959" s="32" t="s">
        <v>222</v>
      </c>
      <c r="B959" s="33" t="s">
        <v>391</v>
      </c>
      <c r="C959" s="32" t="s">
        <v>97</v>
      </c>
      <c r="D959" s="32" t="s">
        <v>390</v>
      </c>
      <c r="E959" s="131" t="s">
        <v>248</v>
      </c>
      <c r="F959" s="131"/>
      <c r="G959" s="31" t="s">
        <v>223</v>
      </c>
      <c r="H959" s="30">
        <v>6.7000000000000002E-3</v>
      </c>
      <c r="I959" s="29">
        <v>17.53</v>
      </c>
      <c r="J959" s="29">
        <v>0.11</v>
      </c>
    </row>
    <row r="960" spans="1:10" ht="25.5" x14ac:dyDescent="0.2">
      <c r="A960" s="28"/>
      <c r="B960" s="28"/>
      <c r="C960" s="28"/>
      <c r="D960" s="28"/>
      <c r="E960" s="28" t="s">
        <v>217</v>
      </c>
      <c r="F960" s="27">
        <v>5.1365899999999999E-2</v>
      </c>
      <c r="G960" s="28" t="s">
        <v>216</v>
      </c>
      <c r="H960" s="27">
        <v>0.06</v>
      </c>
      <c r="I960" s="28" t="s">
        <v>215</v>
      </c>
      <c r="J960" s="27">
        <v>0.11</v>
      </c>
    </row>
    <row r="961" spans="1:10" ht="15" thickBot="1" x14ac:dyDescent="0.25">
      <c r="A961" s="28"/>
      <c r="B961" s="28"/>
      <c r="C961" s="28"/>
      <c r="D961" s="28"/>
      <c r="E961" s="28" t="s">
        <v>214</v>
      </c>
      <c r="F961" s="27">
        <v>0.02</v>
      </c>
      <c r="G961" s="28"/>
      <c r="H961" s="132" t="s">
        <v>213</v>
      </c>
      <c r="I961" s="132"/>
      <c r="J961" s="27">
        <v>0.13</v>
      </c>
    </row>
    <row r="962" spans="1:10" ht="0.95" customHeight="1" thickTop="1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</row>
    <row r="963" spans="1:10" ht="18" customHeight="1" x14ac:dyDescent="0.2">
      <c r="A963" s="36"/>
      <c r="B963" s="23" t="s">
        <v>211</v>
      </c>
      <c r="C963" s="36" t="s">
        <v>210</v>
      </c>
      <c r="D963" s="36" t="s">
        <v>10</v>
      </c>
      <c r="E963" s="126" t="s">
        <v>228</v>
      </c>
      <c r="F963" s="126"/>
      <c r="G963" s="35" t="s">
        <v>209</v>
      </c>
      <c r="H963" s="23" t="s">
        <v>208</v>
      </c>
      <c r="I963" s="23" t="s">
        <v>207</v>
      </c>
      <c r="J963" s="23" t="s">
        <v>11</v>
      </c>
    </row>
    <row r="964" spans="1:10" ht="26.1" customHeight="1" x14ac:dyDescent="0.2">
      <c r="A964" s="18" t="s">
        <v>227</v>
      </c>
      <c r="B964" s="16" t="s">
        <v>389</v>
      </c>
      <c r="C964" s="18" t="s">
        <v>97</v>
      </c>
      <c r="D964" s="18" t="s">
        <v>388</v>
      </c>
      <c r="E964" s="133" t="s">
        <v>263</v>
      </c>
      <c r="F964" s="133"/>
      <c r="G964" s="17" t="s">
        <v>223</v>
      </c>
      <c r="H964" s="34">
        <v>1</v>
      </c>
      <c r="I964" s="15">
        <v>0.23</v>
      </c>
      <c r="J964" s="15">
        <v>0.23</v>
      </c>
    </row>
    <row r="965" spans="1:10" ht="24" customHeight="1" x14ac:dyDescent="0.2">
      <c r="A965" s="32" t="s">
        <v>222</v>
      </c>
      <c r="B965" s="33" t="s">
        <v>387</v>
      </c>
      <c r="C965" s="32" t="s">
        <v>97</v>
      </c>
      <c r="D965" s="32" t="s">
        <v>386</v>
      </c>
      <c r="E965" s="131" t="s">
        <v>248</v>
      </c>
      <c r="F965" s="131"/>
      <c r="G965" s="31" t="s">
        <v>223</v>
      </c>
      <c r="H965" s="30">
        <v>9.4000000000000004E-3</v>
      </c>
      <c r="I965" s="29">
        <v>24.49</v>
      </c>
      <c r="J965" s="29">
        <v>0.23</v>
      </c>
    </row>
    <row r="966" spans="1:10" ht="25.5" x14ac:dyDescent="0.2">
      <c r="A966" s="28"/>
      <c r="B966" s="28"/>
      <c r="C966" s="28"/>
      <c r="D966" s="28"/>
      <c r="E966" s="28" t="s">
        <v>217</v>
      </c>
      <c r="F966" s="27">
        <v>0.10740139999999999</v>
      </c>
      <c r="G966" s="28" t="s">
        <v>216</v>
      </c>
      <c r="H966" s="27">
        <v>0.12</v>
      </c>
      <c r="I966" s="28" t="s">
        <v>215</v>
      </c>
      <c r="J966" s="27">
        <v>0.23</v>
      </c>
    </row>
    <row r="967" spans="1:10" ht="15" thickBot="1" x14ac:dyDescent="0.25">
      <c r="A967" s="28"/>
      <c r="B967" s="28"/>
      <c r="C967" s="28"/>
      <c r="D967" s="28"/>
      <c r="E967" s="28" t="s">
        <v>214</v>
      </c>
      <c r="F967" s="27">
        <v>0.05</v>
      </c>
      <c r="G967" s="28"/>
      <c r="H967" s="132" t="s">
        <v>213</v>
      </c>
      <c r="I967" s="132"/>
      <c r="J967" s="27">
        <v>0.28000000000000003</v>
      </c>
    </row>
    <row r="968" spans="1:10" ht="0.95" customHeight="1" thickTop="1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</row>
    <row r="969" spans="1:10" ht="18" customHeight="1" x14ac:dyDescent="0.2">
      <c r="A969" s="36"/>
      <c r="B969" s="23" t="s">
        <v>211</v>
      </c>
      <c r="C969" s="36" t="s">
        <v>210</v>
      </c>
      <c r="D969" s="36" t="s">
        <v>10</v>
      </c>
      <c r="E969" s="126" t="s">
        <v>228</v>
      </c>
      <c r="F969" s="126"/>
      <c r="G969" s="35" t="s">
        <v>209</v>
      </c>
      <c r="H969" s="23" t="s">
        <v>208</v>
      </c>
      <c r="I969" s="23" t="s">
        <v>207</v>
      </c>
      <c r="J969" s="23" t="s">
        <v>11</v>
      </c>
    </row>
    <row r="970" spans="1:10" ht="26.1" customHeight="1" x14ac:dyDescent="0.2">
      <c r="A970" s="18" t="s">
        <v>227</v>
      </c>
      <c r="B970" s="16" t="s">
        <v>385</v>
      </c>
      <c r="C970" s="18" t="s">
        <v>97</v>
      </c>
      <c r="D970" s="18" t="s">
        <v>384</v>
      </c>
      <c r="E970" s="133" t="s">
        <v>263</v>
      </c>
      <c r="F970" s="133"/>
      <c r="G970" s="17" t="s">
        <v>223</v>
      </c>
      <c r="H970" s="34">
        <v>1</v>
      </c>
      <c r="I970" s="15">
        <v>0.21</v>
      </c>
      <c r="J970" s="15">
        <v>0.21</v>
      </c>
    </row>
    <row r="971" spans="1:10" ht="26.1" customHeight="1" x14ac:dyDescent="0.2">
      <c r="A971" s="32" t="s">
        <v>222</v>
      </c>
      <c r="B971" s="33" t="s">
        <v>379</v>
      </c>
      <c r="C971" s="32" t="s">
        <v>97</v>
      </c>
      <c r="D971" s="32" t="s">
        <v>378</v>
      </c>
      <c r="E971" s="131" t="s">
        <v>248</v>
      </c>
      <c r="F971" s="131"/>
      <c r="G971" s="31" t="s">
        <v>223</v>
      </c>
      <c r="H971" s="30">
        <v>9.4000000000000004E-3</v>
      </c>
      <c r="I971" s="29">
        <v>23.16</v>
      </c>
      <c r="J971" s="29">
        <v>0.21</v>
      </c>
    </row>
    <row r="972" spans="1:10" ht="25.5" x14ac:dyDescent="0.2">
      <c r="A972" s="28"/>
      <c r="B972" s="28"/>
      <c r="C972" s="28"/>
      <c r="D972" s="28"/>
      <c r="E972" s="28" t="s">
        <v>217</v>
      </c>
      <c r="F972" s="27">
        <v>9.8062099999999999E-2</v>
      </c>
      <c r="G972" s="28" t="s">
        <v>216</v>
      </c>
      <c r="H972" s="27">
        <v>0.11</v>
      </c>
      <c r="I972" s="28" t="s">
        <v>215</v>
      </c>
      <c r="J972" s="27">
        <v>0.21</v>
      </c>
    </row>
    <row r="973" spans="1:10" ht="15" thickBot="1" x14ac:dyDescent="0.25">
      <c r="A973" s="28"/>
      <c r="B973" s="28"/>
      <c r="C973" s="28"/>
      <c r="D973" s="28"/>
      <c r="E973" s="28" t="s">
        <v>214</v>
      </c>
      <c r="F973" s="27">
        <v>0.04</v>
      </c>
      <c r="G973" s="28"/>
      <c r="H973" s="132" t="s">
        <v>213</v>
      </c>
      <c r="I973" s="132"/>
      <c r="J973" s="27">
        <v>0.25</v>
      </c>
    </row>
    <row r="974" spans="1:10" ht="0.95" customHeight="1" thickTop="1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</row>
    <row r="975" spans="1:10" ht="18" customHeight="1" x14ac:dyDescent="0.2">
      <c r="A975" s="36"/>
      <c r="B975" s="23" t="s">
        <v>211</v>
      </c>
      <c r="C975" s="36" t="s">
        <v>210</v>
      </c>
      <c r="D975" s="36" t="s">
        <v>10</v>
      </c>
      <c r="E975" s="126" t="s">
        <v>228</v>
      </c>
      <c r="F975" s="126"/>
      <c r="G975" s="35" t="s">
        <v>209</v>
      </c>
      <c r="H975" s="23" t="s">
        <v>208</v>
      </c>
      <c r="I975" s="23" t="s">
        <v>207</v>
      </c>
      <c r="J975" s="23" t="s">
        <v>11</v>
      </c>
    </row>
    <row r="976" spans="1:10" ht="26.1" customHeight="1" x14ac:dyDescent="0.2">
      <c r="A976" s="18" t="s">
        <v>227</v>
      </c>
      <c r="B976" s="16" t="s">
        <v>377</v>
      </c>
      <c r="C976" s="18" t="s">
        <v>97</v>
      </c>
      <c r="D976" s="18" t="s">
        <v>376</v>
      </c>
      <c r="E976" s="133" t="s">
        <v>263</v>
      </c>
      <c r="F976" s="133"/>
      <c r="G976" s="17" t="s">
        <v>223</v>
      </c>
      <c r="H976" s="34">
        <v>1</v>
      </c>
      <c r="I976" s="15">
        <v>0.33</v>
      </c>
      <c r="J976" s="15">
        <v>0.33</v>
      </c>
    </row>
    <row r="977" spans="1:10" ht="24" customHeight="1" x14ac:dyDescent="0.2">
      <c r="A977" s="32" t="s">
        <v>222</v>
      </c>
      <c r="B977" s="33" t="s">
        <v>371</v>
      </c>
      <c r="C977" s="32" t="s">
        <v>97</v>
      </c>
      <c r="D977" s="32" t="s">
        <v>370</v>
      </c>
      <c r="E977" s="131" t="s">
        <v>248</v>
      </c>
      <c r="F977" s="131"/>
      <c r="G977" s="31" t="s">
        <v>223</v>
      </c>
      <c r="H977" s="30">
        <v>1.72E-2</v>
      </c>
      <c r="I977" s="29">
        <v>19.38</v>
      </c>
      <c r="J977" s="29">
        <v>0.33</v>
      </c>
    </row>
    <row r="978" spans="1:10" ht="25.5" x14ac:dyDescent="0.2">
      <c r="A978" s="28"/>
      <c r="B978" s="28"/>
      <c r="C978" s="28"/>
      <c r="D978" s="28"/>
      <c r="E978" s="28" t="s">
        <v>217</v>
      </c>
      <c r="F978" s="27">
        <v>0.1540976</v>
      </c>
      <c r="G978" s="28" t="s">
        <v>216</v>
      </c>
      <c r="H978" s="27">
        <v>0.18</v>
      </c>
      <c r="I978" s="28" t="s">
        <v>215</v>
      </c>
      <c r="J978" s="27">
        <v>0.33</v>
      </c>
    </row>
    <row r="979" spans="1:10" ht="15" thickBot="1" x14ac:dyDescent="0.25">
      <c r="A979" s="28"/>
      <c r="B979" s="28"/>
      <c r="C979" s="28"/>
      <c r="D979" s="28"/>
      <c r="E979" s="28" t="s">
        <v>214</v>
      </c>
      <c r="F979" s="27">
        <v>7.0000000000000007E-2</v>
      </c>
      <c r="G979" s="28"/>
      <c r="H979" s="132" t="s">
        <v>213</v>
      </c>
      <c r="I979" s="132"/>
      <c r="J979" s="27">
        <v>0.4</v>
      </c>
    </row>
    <row r="980" spans="1:10" ht="0.95" customHeight="1" thickTop="1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</row>
    <row r="981" spans="1:10" ht="18" customHeight="1" x14ac:dyDescent="0.2">
      <c r="A981" s="36"/>
      <c r="B981" s="23" t="s">
        <v>211</v>
      </c>
      <c r="C981" s="36" t="s">
        <v>210</v>
      </c>
      <c r="D981" s="36" t="s">
        <v>10</v>
      </c>
      <c r="E981" s="126" t="s">
        <v>228</v>
      </c>
      <c r="F981" s="126"/>
      <c r="G981" s="35" t="s">
        <v>209</v>
      </c>
      <c r="H981" s="23" t="s">
        <v>208</v>
      </c>
      <c r="I981" s="23" t="s">
        <v>207</v>
      </c>
      <c r="J981" s="23" t="s">
        <v>11</v>
      </c>
    </row>
    <row r="982" spans="1:10" ht="26.1" customHeight="1" x14ac:dyDescent="0.2">
      <c r="A982" s="18" t="s">
        <v>227</v>
      </c>
      <c r="B982" s="16" t="s">
        <v>347</v>
      </c>
      <c r="C982" s="18" t="s">
        <v>97</v>
      </c>
      <c r="D982" s="18" t="s">
        <v>346</v>
      </c>
      <c r="E982" s="133" t="s">
        <v>263</v>
      </c>
      <c r="F982" s="133"/>
      <c r="G982" s="17" t="s">
        <v>223</v>
      </c>
      <c r="H982" s="34">
        <v>1</v>
      </c>
      <c r="I982" s="15">
        <v>0.25</v>
      </c>
      <c r="J982" s="15">
        <v>0.25</v>
      </c>
    </row>
    <row r="983" spans="1:10" ht="24" customHeight="1" x14ac:dyDescent="0.2">
      <c r="A983" s="32" t="s">
        <v>222</v>
      </c>
      <c r="B983" s="33" t="s">
        <v>341</v>
      </c>
      <c r="C983" s="32" t="s">
        <v>97</v>
      </c>
      <c r="D983" s="32" t="s">
        <v>340</v>
      </c>
      <c r="E983" s="131" t="s">
        <v>248</v>
      </c>
      <c r="F983" s="131"/>
      <c r="G983" s="31" t="s">
        <v>223</v>
      </c>
      <c r="H983" s="30">
        <v>1.2E-2</v>
      </c>
      <c r="I983" s="29">
        <v>20.98</v>
      </c>
      <c r="J983" s="29">
        <v>0.25</v>
      </c>
    </row>
    <row r="984" spans="1:10" ht="25.5" x14ac:dyDescent="0.2">
      <c r="A984" s="28"/>
      <c r="B984" s="28"/>
      <c r="C984" s="28"/>
      <c r="D984" s="28"/>
      <c r="E984" s="28" t="s">
        <v>217</v>
      </c>
      <c r="F984" s="27">
        <v>0.1167406</v>
      </c>
      <c r="G984" s="28" t="s">
        <v>216</v>
      </c>
      <c r="H984" s="27">
        <v>0.13</v>
      </c>
      <c r="I984" s="28" t="s">
        <v>215</v>
      </c>
      <c r="J984" s="27">
        <v>0.25</v>
      </c>
    </row>
    <row r="985" spans="1:10" ht="15" thickBot="1" x14ac:dyDescent="0.25">
      <c r="A985" s="28"/>
      <c r="B985" s="28"/>
      <c r="C985" s="28"/>
      <c r="D985" s="28"/>
      <c r="E985" s="28" t="s">
        <v>214</v>
      </c>
      <c r="F985" s="27">
        <v>0.05</v>
      </c>
      <c r="G985" s="28"/>
      <c r="H985" s="132" t="s">
        <v>213</v>
      </c>
      <c r="I985" s="132"/>
      <c r="J985" s="27">
        <v>0.3</v>
      </c>
    </row>
    <row r="986" spans="1:10" ht="0.95" customHeight="1" thickTop="1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</row>
    <row r="987" spans="1:10" ht="18" customHeight="1" x14ac:dyDescent="0.2">
      <c r="A987" s="36"/>
      <c r="B987" s="23" t="s">
        <v>211</v>
      </c>
      <c r="C987" s="36" t="s">
        <v>210</v>
      </c>
      <c r="D987" s="36" t="s">
        <v>10</v>
      </c>
      <c r="E987" s="126" t="s">
        <v>228</v>
      </c>
      <c r="F987" s="126"/>
      <c r="G987" s="35" t="s">
        <v>209</v>
      </c>
      <c r="H987" s="23" t="s">
        <v>208</v>
      </c>
      <c r="I987" s="23" t="s">
        <v>207</v>
      </c>
      <c r="J987" s="23" t="s">
        <v>11</v>
      </c>
    </row>
    <row r="988" spans="1:10" ht="26.1" customHeight="1" x14ac:dyDescent="0.2">
      <c r="A988" s="18" t="s">
        <v>227</v>
      </c>
      <c r="B988" s="16" t="s">
        <v>275</v>
      </c>
      <c r="C988" s="18" t="s">
        <v>97</v>
      </c>
      <c r="D988" s="18" t="s">
        <v>274</v>
      </c>
      <c r="E988" s="133" t="s">
        <v>263</v>
      </c>
      <c r="F988" s="133"/>
      <c r="G988" s="17" t="s">
        <v>223</v>
      </c>
      <c r="H988" s="34">
        <v>1</v>
      </c>
      <c r="I988" s="15">
        <v>0.22</v>
      </c>
      <c r="J988" s="15">
        <v>0.22</v>
      </c>
    </row>
    <row r="989" spans="1:10" ht="24" customHeight="1" x14ac:dyDescent="0.2">
      <c r="A989" s="32" t="s">
        <v>222</v>
      </c>
      <c r="B989" s="33" t="s">
        <v>269</v>
      </c>
      <c r="C989" s="32" t="s">
        <v>97</v>
      </c>
      <c r="D989" s="32" t="s">
        <v>268</v>
      </c>
      <c r="E989" s="131" t="s">
        <v>248</v>
      </c>
      <c r="F989" s="131"/>
      <c r="G989" s="31" t="s">
        <v>223</v>
      </c>
      <c r="H989" s="30">
        <v>1.72E-2</v>
      </c>
      <c r="I989" s="29">
        <v>13.28</v>
      </c>
      <c r="J989" s="29">
        <v>0.22</v>
      </c>
    </row>
    <row r="990" spans="1:10" ht="25.5" x14ac:dyDescent="0.2">
      <c r="A990" s="28"/>
      <c r="B990" s="28"/>
      <c r="C990" s="28"/>
      <c r="D990" s="28"/>
      <c r="E990" s="28" t="s">
        <v>217</v>
      </c>
      <c r="F990" s="27">
        <v>0.1027317</v>
      </c>
      <c r="G990" s="28" t="s">
        <v>216</v>
      </c>
      <c r="H990" s="27">
        <v>0.12</v>
      </c>
      <c r="I990" s="28" t="s">
        <v>215</v>
      </c>
      <c r="J990" s="27">
        <v>0.22</v>
      </c>
    </row>
    <row r="991" spans="1:10" ht="15" thickBot="1" x14ac:dyDescent="0.25">
      <c r="A991" s="28"/>
      <c r="B991" s="28"/>
      <c r="C991" s="28"/>
      <c r="D991" s="28"/>
      <c r="E991" s="28" t="s">
        <v>214</v>
      </c>
      <c r="F991" s="27">
        <v>0.05</v>
      </c>
      <c r="G991" s="28"/>
      <c r="H991" s="132" t="s">
        <v>213</v>
      </c>
      <c r="I991" s="132"/>
      <c r="J991" s="27">
        <v>0.27</v>
      </c>
    </row>
    <row r="992" spans="1:10" ht="0.95" customHeight="1" thickTop="1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</row>
    <row r="993" spans="1:10" ht="18" customHeight="1" x14ac:dyDescent="0.2">
      <c r="A993" s="36"/>
      <c r="B993" s="23" t="s">
        <v>211</v>
      </c>
      <c r="C993" s="36" t="s">
        <v>210</v>
      </c>
      <c r="D993" s="36" t="s">
        <v>10</v>
      </c>
      <c r="E993" s="126" t="s">
        <v>228</v>
      </c>
      <c r="F993" s="126"/>
      <c r="G993" s="35" t="s">
        <v>209</v>
      </c>
      <c r="H993" s="23" t="s">
        <v>208</v>
      </c>
      <c r="I993" s="23" t="s">
        <v>207</v>
      </c>
      <c r="J993" s="23" t="s">
        <v>11</v>
      </c>
    </row>
    <row r="994" spans="1:10" ht="26.1" customHeight="1" x14ac:dyDescent="0.2">
      <c r="A994" s="18" t="s">
        <v>227</v>
      </c>
      <c r="B994" s="16" t="s">
        <v>265</v>
      </c>
      <c r="C994" s="18" t="s">
        <v>97</v>
      </c>
      <c r="D994" s="18" t="s">
        <v>264</v>
      </c>
      <c r="E994" s="133" t="s">
        <v>263</v>
      </c>
      <c r="F994" s="133"/>
      <c r="G994" s="17" t="s">
        <v>223</v>
      </c>
      <c r="H994" s="34">
        <v>1</v>
      </c>
      <c r="I994" s="15">
        <v>0.19</v>
      </c>
      <c r="J994" s="15">
        <v>0.19</v>
      </c>
    </row>
    <row r="995" spans="1:10" ht="24" customHeight="1" x14ac:dyDescent="0.2">
      <c r="A995" s="32" t="s">
        <v>222</v>
      </c>
      <c r="B995" s="33" t="s">
        <v>250</v>
      </c>
      <c r="C995" s="32" t="s">
        <v>97</v>
      </c>
      <c r="D995" s="32" t="s">
        <v>249</v>
      </c>
      <c r="E995" s="131" t="s">
        <v>248</v>
      </c>
      <c r="F995" s="131"/>
      <c r="G995" s="31" t="s">
        <v>223</v>
      </c>
      <c r="H995" s="30">
        <v>9.4000000000000004E-3</v>
      </c>
      <c r="I995" s="29">
        <v>20.83</v>
      </c>
      <c r="J995" s="29">
        <v>0.19</v>
      </c>
    </row>
    <row r="996" spans="1:10" ht="25.5" x14ac:dyDescent="0.2">
      <c r="A996" s="28"/>
      <c r="B996" s="28"/>
      <c r="C996" s="28"/>
      <c r="D996" s="28"/>
      <c r="E996" s="28" t="s">
        <v>217</v>
      </c>
      <c r="F996" s="27">
        <v>8.8722899999999993E-2</v>
      </c>
      <c r="G996" s="28" t="s">
        <v>216</v>
      </c>
      <c r="H996" s="27">
        <v>0.1</v>
      </c>
      <c r="I996" s="28" t="s">
        <v>215</v>
      </c>
      <c r="J996" s="27">
        <v>0.19</v>
      </c>
    </row>
    <row r="997" spans="1:10" ht="15" thickBot="1" x14ac:dyDescent="0.25">
      <c r="A997" s="28"/>
      <c r="B997" s="28"/>
      <c r="C997" s="28"/>
      <c r="D997" s="28"/>
      <c r="E997" s="28" t="s">
        <v>214</v>
      </c>
      <c r="F997" s="27">
        <v>0.04</v>
      </c>
      <c r="G997" s="28"/>
      <c r="H997" s="132" t="s">
        <v>213</v>
      </c>
      <c r="I997" s="132"/>
      <c r="J997" s="27">
        <v>0.23</v>
      </c>
    </row>
    <row r="998" spans="1:10" ht="0.95" customHeight="1" thickTop="1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</row>
    <row r="999" spans="1:10" ht="18" customHeight="1" x14ac:dyDescent="0.2">
      <c r="A999" s="36"/>
      <c r="B999" s="23" t="s">
        <v>211</v>
      </c>
      <c r="C999" s="36" t="s">
        <v>210</v>
      </c>
      <c r="D999" s="36" t="s">
        <v>10</v>
      </c>
      <c r="E999" s="126" t="s">
        <v>228</v>
      </c>
      <c r="F999" s="126"/>
      <c r="G999" s="35" t="s">
        <v>209</v>
      </c>
      <c r="H999" s="23" t="s">
        <v>208</v>
      </c>
      <c r="I999" s="23" t="s">
        <v>207</v>
      </c>
      <c r="J999" s="23" t="s">
        <v>11</v>
      </c>
    </row>
    <row r="1000" spans="1:10" ht="26.1" customHeight="1" x14ac:dyDescent="0.2">
      <c r="A1000" s="18" t="s">
        <v>227</v>
      </c>
      <c r="B1000" s="16" t="s">
        <v>474</v>
      </c>
      <c r="C1000" s="18" t="s">
        <v>97</v>
      </c>
      <c r="D1000" s="18" t="s">
        <v>473</v>
      </c>
      <c r="E1000" s="133" t="s">
        <v>470</v>
      </c>
      <c r="F1000" s="133"/>
      <c r="G1000" s="17" t="s">
        <v>133</v>
      </c>
      <c r="H1000" s="34">
        <v>1</v>
      </c>
      <c r="I1000" s="15">
        <v>3.03</v>
      </c>
      <c r="J1000" s="15">
        <v>3.03</v>
      </c>
    </row>
    <row r="1001" spans="1:10" ht="24" customHeight="1" x14ac:dyDescent="0.2">
      <c r="A1001" s="40" t="s">
        <v>238</v>
      </c>
      <c r="B1001" s="41" t="s">
        <v>316</v>
      </c>
      <c r="C1001" s="40" t="s">
        <v>97</v>
      </c>
      <c r="D1001" s="40" t="s">
        <v>315</v>
      </c>
      <c r="E1001" s="134" t="s">
        <v>263</v>
      </c>
      <c r="F1001" s="134"/>
      <c r="G1001" s="39" t="s">
        <v>223</v>
      </c>
      <c r="H1001" s="38">
        <v>3.7400000000000003E-2</v>
      </c>
      <c r="I1001" s="37">
        <v>25.97</v>
      </c>
      <c r="J1001" s="37">
        <v>0.97</v>
      </c>
    </row>
    <row r="1002" spans="1:10" ht="24" customHeight="1" x14ac:dyDescent="0.2">
      <c r="A1002" s="40" t="s">
        <v>238</v>
      </c>
      <c r="B1002" s="41" t="s">
        <v>277</v>
      </c>
      <c r="C1002" s="40" t="s">
        <v>97</v>
      </c>
      <c r="D1002" s="40" t="s">
        <v>276</v>
      </c>
      <c r="E1002" s="134" t="s">
        <v>263</v>
      </c>
      <c r="F1002" s="134"/>
      <c r="G1002" s="39" t="s">
        <v>223</v>
      </c>
      <c r="H1002" s="38">
        <v>0.1053</v>
      </c>
      <c r="I1002" s="37">
        <v>19.64</v>
      </c>
      <c r="J1002" s="37">
        <v>2.06</v>
      </c>
    </row>
    <row r="1003" spans="1:10" ht="25.5" x14ac:dyDescent="0.2">
      <c r="A1003" s="28"/>
      <c r="B1003" s="28"/>
      <c r="C1003" s="28"/>
      <c r="D1003" s="28"/>
      <c r="E1003" s="28" t="s">
        <v>217</v>
      </c>
      <c r="F1003" s="27">
        <v>1.0039691804809714</v>
      </c>
      <c r="G1003" s="28" t="s">
        <v>216</v>
      </c>
      <c r="H1003" s="27">
        <v>1.1499999999999999</v>
      </c>
      <c r="I1003" s="28" t="s">
        <v>215</v>
      </c>
      <c r="J1003" s="27">
        <v>2.15</v>
      </c>
    </row>
    <row r="1004" spans="1:10" ht="15" thickBot="1" x14ac:dyDescent="0.25">
      <c r="A1004" s="28"/>
      <c r="B1004" s="28"/>
      <c r="C1004" s="28"/>
      <c r="D1004" s="28"/>
      <c r="E1004" s="28" t="s">
        <v>214</v>
      </c>
      <c r="F1004" s="27">
        <v>0.71</v>
      </c>
      <c r="G1004" s="28"/>
      <c r="H1004" s="132" t="s">
        <v>213</v>
      </c>
      <c r="I1004" s="132"/>
      <c r="J1004" s="27">
        <v>3.74</v>
      </c>
    </row>
    <row r="1005" spans="1:10" ht="0.95" customHeight="1" thickTop="1" x14ac:dyDescent="0.2">
      <c r="A1005" s="26"/>
      <c r="B1005" s="26"/>
      <c r="C1005" s="26"/>
      <c r="D1005" s="26"/>
      <c r="E1005" s="26"/>
      <c r="F1005" s="26"/>
      <c r="G1005" s="26"/>
      <c r="H1005" s="26"/>
      <c r="I1005" s="26"/>
      <c r="J1005" s="26"/>
    </row>
    <row r="1006" spans="1:10" ht="18" customHeight="1" x14ac:dyDescent="0.2">
      <c r="A1006" s="36"/>
      <c r="B1006" s="23" t="s">
        <v>211</v>
      </c>
      <c r="C1006" s="36" t="s">
        <v>210</v>
      </c>
      <c r="D1006" s="36" t="s">
        <v>10</v>
      </c>
      <c r="E1006" s="126" t="s">
        <v>228</v>
      </c>
      <c r="F1006" s="126"/>
      <c r="G1006" s="35" t="s">
        <v>209</v>
      </c>
      <c r="H1006" s="23" t="s">
        <v>208</v>
      </c>
      <c r="I1006" s="23" t="s">
        <v>207</v>
      </c>
      <c r="J1006" s="23" t="s">
        <v>11</v>
      </c>
    </row>
    <row r="1007" spans="1:10" ht="26.1" customHeight="1" x14ac:dyDescent="0.2">
      <c r="A1007" s="18" t="s">
        <v>227</v>
      </c>
      <c r="B1007" s="16" t="s">
        <v>472</v>
      </c>
      <c r="C1007" s="18" t="s">
        <v>97</v>
      </c>
      <c r="D1007" s="18" t="s">
        <v>471</v>
      </c>
      <c r="E1007" s="133" t="s">
        <v>470</v>
      </c>
      <c r="F1007" s="133"/>
      <c r="G1007" s="17" t="s">
        <v>133</v>
      </c>
      <c r="H1007" s="34">
        <v>1</v>
      </c>
      <c r="I1007" s="15">
        <v>13.58</v>
      </c>
      <c r="J1007" s="15">
        <v>13.58</v>
      </c>
    </row>
    <row r="1008" spans="1:10" ht="24" customHeight="1" x14ac:dyDescent="0.2">
      <c r="A1008" s="40" t="s">
        <v>238</v>
      </c>
      <c r="B1008" s="41" t="s">
        <v>469</v>
      </c>
      <c r="C1008" s="40" t="s">
        <v>97</v>
      </c>
      <c r="D1008" s="40" t="s">
        <v>468</v>
      </c>
      <c r="E1008" s="134" t="s">
        <v>263</v>
      </c>
      <c r="F1008" s="134"/>
      <c r="G1008" s="39" t="s">
        <v>223</v>
      </c>
      <c r="H1008" s="38">
        <v>0.45910000000000001</v>
      </c>
      <c r="I1008" s="37">
        <v>22.84</v>
      </c>
      <c r="J1008" s="37">
        <v>10.48</v>
      </c>
    </row>
    <row r="1009" spans="1:10" ht="24" customHeight="1" x14ac:dyDescent="0.2">
      <c r="A1009" s="40" t="s">
        <v>238</v>
      </c>
      <c r="B1009" s="41" t="s">
        <v>277</v>
      </c>
      <c r="C1009" s="40" t="s">
        <v>97</v>
      </c>
      <c r="D1009" s="40" t="s">
        <v>276</v>
      </c>
      <c r="E1009" s="134" t="s">
        <v>263</v>
      </c>
      <c r="F1009" s="134"/>
      <c r="G1009" s="39" t="s">
        <v>223</v>
      </c>
      <c r="H1009" s="38">
        <v>0.15820000000000001</v>
      </c>
      <c r="I1009" s="37">
        <v>19.64</v>
      </c>
      <c r="J1009" s="37">
        <v>3.1</v>
      </c>
    </row>
    <row r="1010" spans="1:10" ht="25.5" x14ac:dyDescent="0.2">
      <c r="A1010" s="28"/>
      <c r="B1010" s="28"/>
      <c r="C1010" s="28"/>
      <c r="D1010" s="28"/>
      <c r="E1010" s="28" t="s">
        <v>217</v>
      </c>
      <c r="F1010" s="27">
        <v>4.5482138687835629</v>
      </c>
      <c r="G1010" s="28" t="s">
        <v>216</v>
      </c>
      <c r="H1010" s="27">
        <v>5.19</v>
      </c>
      <c r="I1010" s="28" t="s">
        <v>215</v>
      </c>
      <c r="J1010" s="27">
        <v>9.74</v>
      </c>
    </row>
    <row r="1011" spans="1:10" ht="15" thickBot="1" x14ac:dyDescent="0.25">
      <c r="A1011" s="28"/>
      <c r="B1011" s="28"/>
      <c r="C1011" s="28"/>
      <c r="D1011" s="28"/>
      <c r="E1011" s="28" t="s">
        <v>214</v>
      </c>
      <c r="F1011" s="27">
        <v>3.19</v>
      </c>
      <c r="G1011" s="28"/>
      <c r="H1011" s="132" t="s">
        <v>213</v>
      </c>
      <c r="I1011" s="132"/>
      <c r="J1011" s="27">
        <v>16.77</v>
      </c>
    </row>
    <row r="1012" spans="1:10" ht="0.95" customHeight="1" thickTop="1" x14ac:dyDescent="0.2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</row>
    <row r="1013" spans="1:10" ht="18" customHeight="1" x14ac:dyDescent="0.2">
      <c r="A1013" s="36"/>
      <c r="B1013" s="23" t="s">
        <v>211</v>
      </c>
      <c r="C1013" s="36" t="s">
        <v>210</v>
      </c>
      <c r="D1013" s="36" t="s">
        <v>10</v>
      </c>
      <c r="E1013" s="126" t="s">
        <v>228</v>
      </c>
      <c r="F1013" s="126"/>
      <c r="G1013" s="35" t="s">
        <v>209</v>
      </c>
      <c r="H1013" s="23" t="s">
        <v>208</v>
      </c>
      <c r="I1013" s="23" t="s">
        <v>207</v>
      </c>
      <c r="J1013" s="23" t="s">
        <v>11</v>
      </c>
    </row>
    <row r="1014" spans="1:10" ht="24" customHeight="1" x14ac:dyDescent="0.2">
      <c r="A1014" s="18" t="s">
        <v>227</v>
      </c>
      <c r="B1014" s="16" t="s">
        <v>467</v>
      </c>
      <c r="C1014" s="18" t="s">
        <v>97</v>
      </c>
      <c r="D1014" s="18" t="s">
        <v>466</v>
      </c>
      <c r="E1014" s="133" t="s">
        <v>263</v>
      </c>
      <c r="F1014" s="133"/>
      <c r="G1014" s="17" t="s">
        <v>223</v>
      </c>
      <c r="H1014" s="34">
        <v>1</v>
      </c>
      <c r="I1014" s="15">
        <v>28.62</v>
      </c>
      <c r="J1014" s="15">
        <v>28.62</v>
      </c>
    </row>
    <row r="1015" spans="1:10" ht="26.1" customHeight="1" x14ac:dyDescent="0.2">
      <c r="A1015" s="40" t="s">
        <v>238</v>
      </c>
      <c r="B1015" s="41" t="s">
        <v>465</v>
      </c>
      <c r="C1015" s="40" t="s">
        <v>97</v>
      </c>
      <c r="D1015" s="40" t="s">
        <v>464</v>
      </c>
      <c r="E1015" s="134" t="s">
        <v>263</v>
      </c>
      <c r="F1015" s="134"/>
      <c r="G1015" s="39" t="s">
        <v>223</v>
      </c>
      <c r="H1015" s="38">
        <v>1</v>
      </c>
      <c r="I1015" s="37">
        <v>0.65</v>
      </c>
      <c r="J1015" s="37">
        <v>0.65</v>
      </c>
    </row>
    <row r="1016" spans="1:10" ht="24" customHeight="1" x14ac:dyDescent="0.2">
      <c r="A1016" s="32" t="s">
        <v>222</v>
      </c>
      <c r="B1016" s="33" t="s">
        <v>262</v>
      </c>
      <c r="C1016" s="32" t="s">
        <v>97</v>
      </c>
      <c r="D1016" s="32" t="s">
        <v>261</v>
      </c>
      <c r="E1016" s="131" t="s">
        <v>256</v>
      </c>
      <c r="F1016" s="131"/>
      <c r="G1016" s="31" t="s">
        <v>223</v>
      </c>
      <c r="H1016" s="30">
        <v>1</v>
      </c>
      <c r="I1016" s="29">
        <v>2.94</v>
      </c>
      <c r="J1016" s="29">
        <v>2.94</v>
      </c>
    </row>
    <row r="1017" spans="1:10" ht="24" customHeight="1" x14ac:dyDescent="0.2">
      <c r="A1017" s="32" t="s">
        <v>222</v>
      </c>
      <c r="B1017" s="33" t="s">
        <v>463</v>
      </c>
      <c r="C1017" s="32" t="s">
        <v>97</v>
      </c>
      <c r="D1017" s="32" t="s">
        <v>462</v>
      </c>
      <c r="E1017" s="131" t="s">
        <v>248</v>
      </c>
      <c r="F1017" s="131"/>
      <c r="G1017" s="31" t="s">
        <v>223</v>
      </c>
      <c r="H1017" s="30">
        <v>1</v>
      </c>
      <c r="I1017" s="29">
        <v>21.69</v>
      </c>
      <c r="J1017" s="29">
        <v>21.69</v>
      </c>
    </row>
    <row r="1018" spans="1:10" ht="26.1" customHeight="1" x14ac:dyDescent="0.2">
      <c r="A1018" s="32" t="s">
        <v>222</v>
      </c>
      <c r="B1018" s="33" t="s">
        <v>461</v>
      </c>
      <c r="C1018" s="32" t="s">
        <v>97</v>
      </c>
      <c r="D1018" s="32" t="s">
        <v>460</v>
      </c>
      <c r="E1018" s="131" t="s">
        <v>229</v>
      </c>
      <c r="F1018" s="131"/>
      <c r="G1018" s="31" t="s">
        <v>223</v>
      </c>
      <c r="H1018" s="30">
        <v>1</v>
      </c>
      <c r="I1018" s="29">
        <v>1.07</v>
      </c>
      <c r="J1018" s="29">
        <v>1.07</v>
      </c>
    </row>
    <row r="1019" spans="1:10" ht="24" customHeight="1" x14ac:dyDescent="0.2">
      <c r="A1019" s="32" t="s">
        <v>222</v>
      </c>
      <c r="B1019" s="33" t="s">
        <v>258</v>
      </c>
      <c r="C1019" s="32" t="s">
        <v>97</v>
      </c>
      <c r="D1019" s="32" t="s">
        <v>257</v>
      </c>
      <c r="E1019" s="131" t="s">
        <v>256</v>
      </c>
      <c r="F1019" s="131"/>
      <c r="G1019" s="31" t="s">
        <v>223</v>
      </c>
      <c r="H1019" s="30">
        <v>1</v>
      </c>
      <c r="I1019" s="29">
        <v>0.81</v>
      </c>
      <c r="J1019" s="29">
        <v>0.81</v>
      </c>
    </row>
    <row r="1020" spans="1:10" ht="26.1" customHeight="1" x14ac:dyDescent="0.2">
      <c r="A1020" s="32" t="s">
        <v>222</v>
      </c>
      <c r="B1020" s="33" t="s">
        <v>459</v>
      </c>
      <c r="C1020" s="32" t="s">
        <v>97</v>
      </c>
      <c r="D1020" s="32" t="s">
        <v>458</v>
      </c>
      <c r="E1020" s="131" t="s">
        <v>229</v>
      </c>
      <c r="F1020" s="131"/>
      <c r="G1020" s="31" t="s">
        <v>223</v>
      </c>
      <c r="H1020" s="30">
        <v>1</v>
      </c>
      <c r="I1020" s="29">
        <v>0.78</v>
      </c>
      <c r="J1020" s="29">
        <v>0.78</v>
      </c>
    </row>
    <row r="1021" spans="1:10" ht="24" customHeight="1" x14ac:dyDescent="0.2">
      <c r="A1021" s="32" t="s">
        <v>222</v>
      </c>
      <c r="B1021" s="33" t="s">
        <v>253</v>
      </c>
      <c r="C1021" s="32" t="s">
        <v>97</v>
      </c>
      <c r="D1021" s="32" t="s">
        <v>252</v>
      </c>
      <c r="E1021" s="131" t="s">
        <v>251</v>
      </c>
      <c r="F1021" s="131"/>
      <c r="G1021" s="31" t="s">
        <v>223</v>
      </c>
      <c r="H1021" s="30">
        <v>1</v>
      </c>
      <c r="I1021" s="29">
        <v>0.06</v>
      </c>
      <c r="J1021" s="29">
        <v>0.06</v>
      </c>
    </row>
    <row r="1022" spans="1:10" ht="24" customHeight="1" x14ac:dyDescent="0.2">
      <c r="A1022" s="32" t="s">
        <v>222</v>
      </c>
      <c r="B1022" s="33" t="s">
        <v>247</v>
      </c>
      <c r="C1022" s="32" t="s">
        <v>97</v>
      </c>
      <c r="D1022" s="32" t="s">
        <v>246</v>
      </c>
      <c r="E1022" s="131" t="s">
        <v>245</v>
      </c>
      <c r="F1022" s="131"/>
      <c r="G1022" s="31" t="s">
        <v>223</v>
      </c>
      <c r="H1022" s="30">
        <v>1</v>
      </c>
      <c r="I1022" s="29">
        <v>0.62</v>
      </c>
      <c r="J1022" s="29">
        <v>0.62</v>
      </c>
    </row>
    <row r="1023" spans="1:10" ht="25.5" x14ac:dyDescent="0.2">
      <c r="A1023" s="28"/>
      <c r="B1023" s="28"/>
      <c r="C1023" s="28"/>
      <c r="D1023" s="28"/>
      <c r="E1023" s="28" t="s">
        <v>217</v>
      </c>
      <c r="F1023" s="27">
        <v>10.4319402</v>
      </c>
      <c r="G1023" s="28" t="s">
        <v>216</v>
      </c>
      <c r="H1023" s="27">
        <v>11.91</v>
      </c>
      <c r="I1023" s="28" t="s">
        <v>215</v>
      </c>
      <c r="J1023" s="27">
        <v>22.34</v>
      </c>
    </row>
    <row r="1024" spans="1:10" ht="15" thickBot="1" x14ac:dyDescent="0.25">
      <c r="A1024" s="28"/>
      <c r="B1024" s="28"/>
      <c r="C1024" s="28"/>
      <c r="D1024" s="28"/>
      <c r="E1024" s="28" t="s">
        <v>214</v>
      </c>
      <c r="F1024" s="27">
        <v>6.73</v>
      </c>
      <c r="G1024" s="28"/>
      <c r="H1024" s="132" t="s">
        <v>213</v>
      </c>
      <c r="I1024" s="132"/>
      <c r="J1024" s="27">
        <v>35.35</v>
      </c>
    </row>
    <row r="1025" spans="1:10" ht="0.95" customHeight="1" thickTop="1" x14ac:dyDescent="0.2">
      <c r="A1025" s="26"/>
      <c r="B1025" s="26"/>
      <c r="C1025" s="26"/>
      <c r="D1025" s="26"/>
      <c r="E1025" s="26"/>
      <c r="F1025" s="26"/>
      <c r="G1025" s="26"/>
      <c r="H1025" s="26"/>
      <c r="I1025" s="26"/>
      <c r="J1025" s="26"/>
    </row>
    <row r="1026" spans="1:10" ht="18" customHeight="1" x14ac:dyDescent="0.2">
      <c r="A1026" s="36"/>
      <c r="B1026" s="23" t="s">
        <v>211</v>
      </c>
      <c r="C1026" s="36" t="s">
        <v>210</v>
      </c>
      <c r="D1026" s="36" t="s">
        <v>10</v>
      </c>
      <c r="E1026" s="126" t="s">
        <v>228</v>
      </c>
      <c r="F1026" s="126"/>
      <c r="G1026" s="35" t="s">
        <v>209</v>
      </c>
      <c r="H1026" s="23" t="s">
        <v>208</v>
      </c>
      <c r="I1026" s="23" t="s">
        <v>207</v>
      </c>
      <c r="J1026" s="23" t="s">
        <v>11</v>
      </c>
    </row>
    <row r="1027" spans="1:10" ht="26.1" customHeight="1" x14ac:dyDescent="0.2">
      <c r="A1027" s="18" t="s">
        <v>227</v>
      </c>
      <c r="B1027" s="16" t="s">
        <v>457</v>
      </c>
      <c r="C1027" s="18" t="s">
        <v>97</v>
      </c>
      <c r="D1027" s="18" t="s">
        <v>456</v>
      </c>
      <c r="E1027" s="133" t="s">
        <v>263</v>
      </c>
      <c r="F1027" s="133"/>
      <c r="G1027" s="17" t="s">
        <v>223</v>
      </c>
      <c r="H1027" s="34">
        <v>1</v>
      </c>
      <c r="I1027" s="15">
        <v>23.84</v>
      </c>
      <c r="J1027" s="15">
        <v>23.84</v>
      </c>
    </row>
    <row r="1028" spans="1:10" ht="26.1" customHeight="1" x14ac:dyDescent="0.2">
      <c r="A1028" s="40" t="s">
        <v>238</v>
      </c>
      <c r="B1028" s="41" t="s">
        <v>455</v>
      </c>
      <c r="C1028" s="40" t="s">
        <v>97</v>
      </c>
      <c r="D1028" s="40" t="s">
        <v>454</v>
      </c>
      <c r="E1028" s="134" t="s">
        <v>263</v>
      </c>
      <c r="F1028" s="134"/>
      <c r="G1028" s="39" t="s">
        <v>223</v>
      </c>
      <c r="H1028" s="38">
        <v>1</v>
      </c>
      <c r="I1028" s="37">
        <v>0.26</v>
      </c>
      <c r="J1028" s="37">
        <v>0.26</v>
      </c>
    </row>
    <row r="1029" spans="1:10" ht="24" customHeight="1" x14ac:dyDescent="0.2">
      <c r="A1029" s="32" t="s">
        <v>222</v>
      </c>
      <c r="B1029" s="33" t="s">
        <v>262</v>
      </c>
      <c r="C1029" s="32" t="s">
        <v>97</v>
      </c>
      <c r="D1029" s="32" t="s">
        <v>261</v>
      </c>
      <c r="E1029" s="131" t="s">
        <v>256</v>
      </c>
      <c r="F1029" s="131"/>
      <c r="G1029" s="31" t="s">
        <v>223</v>
      </c>
      <c r="H1029" s="30">
        <v>1</v>
      </c>
      <c r="I1029" s="29">
        <v>2.94</v>
      </c>
      <c r="J1029" s="29">
        <v>2.94</v>
      </c>
    </row>
    <row r="1030" spans="1:10" ht="24" customHeight="1" x14ac:dyDescent="0.2">
      <c r="A1030" s="32" t="s">
        <v>222</v>
      </c>
      <c r="B1030" s="33" t="s">
        <v>453</v>
      </c>
      <c r="C1030" s="32" t="s">
        <v>97</v>
      </c>
      <c r="D1030" s="32" t="s">
        <v>452</v>
      </c>
      <c r="E1030" s="131" t="s">
        <v>248</v>
      </c>
      <c r="F1030" s="131"/>
      <c r="G1030" s="31" t="s">
        <v>223</v>
      </c>
      <c r="H1030" s="30">
        <v>1</v>
      </c>
      <c r="I1030" s="29">
        <v>17.89</v>
      </c>
      <c r="J1030" s="29">
        <v>17.89</v>
      </c>
    </row>
    <row r="1031" spans="1:10" ht="26.1" customHeight="1" x14ac:dyDescent="0.2">
      <c r="A1031" s="32" t="s">
        <v>222</v>
      </c>
      <c r="B1031" s="33" t="s">
        <v>451</v>
      </c>
      <c r="C1031" s="32" t="s">
        <v>97</v>
      </c>
      <c r="D1031" s="32" t="s">
        <v>450</v>
      </c>
      <c r="E1031" s="131" t="s">
        <v>229</v>
      </c>
      <c r="F1031" s="131"/>
      <c r="G1031" s="31" t="s">
        <v>223</v>
      </c>
      <c r="H1031" s="30">
        <v>1</v>
      </c>
      <c r="I1031" s="29">
        <v>0.94</v>
      </c>
      <c r="J1031" s="29">
        <v>0.94</v>
      </c>
    </row>
    <row r="1032" spans="1:10" ht="24" customHeight="1" x14ac:dyDescent="0.2">
      <c r="A1032" s="32" t="s">
        <v>222</v>
      </c>
      <c r="B1032" s="33" t="s">
        <v>258</v>
      </c>
      <c r="C1032" s="32" t="s">
        <v>97</v>
      </c>
      <c r="D1032" s="32" t="s">
        <v>257</v>
      </c>
      <c r="E1032" s="131" t="s">
        <v>256</v>
      </c>
      <c r="F1032" s="131"/>
      <c r="G1032" s="31" t="s">
        <v>223</v>
      </c>
      <c r="H1032" s="30">
        <v>1</v>
      </c>
      <c r="I1032" s="29">
        <v>0.81</v>
      </c>
      <c r="J1032" s="29">
        <v>0.81</v>
      </c>
    </row>
    <row r="1033" spans="1:10" ht="26.1" customHeight="1" x14ac:dyDescent="0.2">
      <c r="A1033" s="32" t="s">
        <v>222</v>
      </c>
      <c r="B1033" s="33" t="s">
        <v>449</v>
      </c>
      <c r="C1033" s="32" t="s">
        <v>97</v>
      </c>
      <c r="D1033" s="32" t="s">
        <v>448</v>
      </c>
      <c r="E1033" s="131" t="s">
        <v>229</v>
      </c>
      <c r="F1033" s="131"/>
      <c r="G1033" s="31" t="s">
        <v>223</v>
      </c>
      <c r="H1033" s="30">
        <v>1</v>
      </c>
      <c r="I1033" s="29">
        <v>0.32</v>
      </c>
      <c r="J1033" s="29">
        <v>0.32</v>
      </c>
    </row>
    <row r="1034" spans="1:10" ht="24" customHeight="1" x14ac:dyDescent="0.2">
      <c r="A1034" s="32" t="s">
        <v>222</v>
      </c>
      <c r="B1034" s="33" t="s">
        <v>253</v>
      </c>
      <c r="C1034" s="32" t="s">
        <v>97</v>
      </c>
      <c r="D1034" s="32" t="s">
        <v>252</v>
      </c>
      <c r="E1034" s="131" t="s">
        <v>251</v>
      </c>
      <c r="F1034" s="131"/>
      <c r="G1034" s="31" t="s">
        <v>223</v>
      </c>
      <c r="H1034" s="30">
        <v>1</v>
      </c>
      <c r="I1034" s="29">
        <v>0.06</v>
      </c>
      <c r="J1034" s="29">
        <v>0.06</v>
      </c>
    </row>
    <row r="1035" spans="1:10" ht="24" customHeight="1" x14ac:dyDescent="0.2">
      <c r="A1035" s="32" t="s">
        <v>222</v>
      </c>
      <c r="B1035" s="33" t="s">
        <v>247</v>
      </c>
      <c r="C1035" s="32" t="s">
        <v>97</v>
      </c>
      <c r="D1035" s="32" t="s">
        <v>246</v>
      </c>
      <c r="E1035" s="131" t="s">
        <v>245</v>
      </c>
      <c r="F1035" s="131"/>
      <c r="G1035" s="31" t="s">
        <v>223</v>
      </c>
      <c r="H1035" s="30">
        <v>1</v>
      </c>
      <c r="I1035" s="29">
        <v>0.62</v>
      </c>
      <c r="J1035" s="29">
        <v>0.62</v>
      </c>
    </row>
    <row r="1036" spans="1:10" ht="25.5" x14ac:dyDescent="0.2">
      <c r="A1036" s="28"/>
      <c r="B1036" s="28"/>
      <c r="C1036" s="28"/>
      <c r="D1036" s="28"/>
      <c r="E1036" s="28" t="s">
        <v>217</v>
      </c>
      <c r="F1036" s="27">
        <v>8.4753676999999996</v>
      </c>
      <c r="G1036" s="28" t="s">
        <v>216</v>
      </c>
      <c r="H1036" s="27">
        <v>9.67</v>
      </c>
      <c r="I1036" s="28" t="s">
        <v>215</v>
      </c>
      <c r="J1036" s="27">
        <v>18.149999999999999</v>
      </c>
    </row>
    <row r="1037" spans="1:10" ht="15" thickBot="1" x14ac:dyDescent="0.25">
      <c r="A1037" s="28"/>
      <c r="B1037" s="28"/>
      <c r="C1037" s="28"/>
      <c r="D1037" s="28"/>
      <c r="E1037" s="28" t="s">
        <v>214</v>
      </c>
      <c r="F1037" s="27">
        <v>5.61</v>
      </c>
      <c r="G1037" s="28"/>
      <c r="H1037" s="132" t="s">
        <v>213</v>
      </c>
      <c r="I1037" s="132"/>
      <c r="J1037" s="27">
        <v>29.45</v>
      </c>
    </row>
    <row r="1038" spans="1:10" ht="0.95" customHeight="1" thickTop="1" x14ac:dyDescent="0.2">
      <c r="A1038" s="26"/>
      <c r="B1038" s="26"/>
      <c r="C1038" s="26"/>
      <c r="D1038" s="26"/>
      <c r="E1038" s="26"/>
      <c r="F1038" s="26"/>
      <c r="G1038" s="26"/>
      <c r="H1038" s="26"/>
      <c r="I1038" s="26"/>
      <c r="J1038" s="26"/>
    </row>
    <row r="1039" spans="1:10" ht="18" customHeight="1" x14ac:dyDescent="0.2">
      <c r="A1039" s="36"/>
      <c r="B1039" s="23" t="s">
        <v>211</v>
      </c>
      <c r="C1039" s="36" t="s">
        <v>210</v>
      </c>
      <c r="D1039" s="36" t="s">
        <v>10</v>
      </c>
      <c r="E1039" s="126" t="s">
        <v>228</v>
      </c>
      <c r="F1039" s="126"/>
      <c r="G1039" s="35" t="s">
        <v>209</v>
      </c>
      <c r="H1039" s="23" t="s">
        <v>208</v>
      </c>
      <c r="I1039" s="23" t="s">
        <v>207</v>
      </c>
      <c r="J1039" s="23" t="s">
        <v>11</v>
      </c>
    </row>
    <row r="1040" spans="1:10" ht="24" customHeight="1" x14ac:dyDescent="0.2">
      <c r="A1040" s="18" t="s">
        <v>227</v>
      </c>
      <c r="B1040" s="16" t="s">
        <v>447</v>
      </c>
      <c r="C1040" s="18" t="s">
        <v>97</v>
      </c>
      <c r="D1040" s="18" t="s">
        <v>446</v>
      </c>
      <c r="E1040" s="133" t="s">
        <v>263</v>
      </c>
      <c r="F1040" s="133"/>
      <c r="G1040" s="17" t="s">
        <v>223</v>
      </c>
      <c r="H1040" s="34">
        <v>1</v>
      </c>
      <c r="I1040" s="15">
        <v>37.21</v>
      </c>
      <c r="J1040" s="15">
        <v>37.21</v>
      </c>
    </row>
    <row r="1041" spans="1:10" ht="26.1" customHeight="1" x14ac:dyDescent="0.2">
      <c r="A1041" s="40" t="s">
        <v>238</v>
      </c>
      <c r="B1041" s="41" t="s">
        <v>445</v>
      </c>
      <c r="C1041" s="40" t="s">
        <v>97</v>
      </c>
      <c r="D1041" s="40" t="s">
        <v>444</v>
      </c>
      <c r="E1041" s="134" t="s">
        <v>263</v>
      </c>
      <c r="F1041" s="134"/>
      <c r="G1041" s="39" t="s">
        <v>223</v>
      </c>
      <c r="H1041" s="38">
        <v>1</v>
      </c>
      <c r="I1041" s="37">
        <v>0.59</v>
      </c>
      <c r="J1041" s="37">
        <v>0.59</v>
      </c>
    </row>
    <row r="1042" spans="1:10" ht="24" customHeight="1" x14ac:dyDescent="0.2">
      <c r="A1042" s="32" t="s">
        <v>222</v>
      </c>
      <c r="B1042" s="33" t="s">
        <v>443</v>
      </c>
      <c r="C1042" s="32" t="s">
        <v>97</v>
      </c>
      <c r="D1042" s="32" t="s">
        <v>442</v>
      </c>
      <c r="E1042" s="131" t="s">
        <v>248</v>
      </c>
      <c r="F1042" s="131"/>
      <c r="G1042" s="31" t="s">
        <v>223</v>
      </c>
      <c r="H1042" s="30">
        <v>1</v>
      </c>
      <c r="I1042" s="29">
        <v>34.57</v>
      </c>
      <c r="J1042" s="29">
        <v>34.57</v>
      </c>
    </row>
    <row r="1043" spans="1:10" ht="26.1" customHeight="1" x14ac:dyDescent="0.2">
      <c r="A1043" s="32" t="s">
        <v>222</v>
      </c>
      <c r="B1043" s="33" t="s">
        <v>441</v>
      </c>
      <c r="C1043" s="32" t="s">
        <v>97</v>
      </c>
      <c r="D1043" s="32" t="s">
        <v>440</v>
      </c>
      <c r="E1043" s="131" t="s">
        <v>229</v>
      </c>
      <c r="F1043" s="131"/>
      <c r="G1043" s="31" t="s">
        <v>223</v>
      </c>
      <c r="H1043" s="30">
        <v>1</v>
      </c>
      <c r="I1043" s="29">
        <v>1.08</v>
      </c>
      <c r="J1043" s="29">
        <v>1.08</v>
      </c>
    </row>
    <row r="1044" spans="1:10" ht="24" customHeight="1" x14ac:dyDescent="0.2">
      <c r="A1044" s="32" t="s">
        <v>222</v>
      </c>
      <c r="B1044" s="33" t="s">
        <v>258</v>
      </c>
      <c r="C1044" s="32" t="s">
        <v>97</v>
      </c>
      <c r="D1044" s="32" t="s">
        <v>257</v>
      </c>
      <c r="E1044" s="131" t="s">
        <v>256</v>
      </c>
      <c r="F1044" s="131"/>
      <c r="G1044" s="31" t="s">
        <v>223</v>
      </c>
      <c r="H1044" s="30">
        <v>1</v>
      </c>
      <c r="I1044" s="29">
        <v>0.81</v>
      </c>
      <c r="J1044" s="29">
        <v>0.81</v>
      </c>
    </row>
    <row r="1045" spans="1:10" ht="26.1" customHeight="1" x14ac:dyDescent="0.2">
      <c r="A1045" s="32" t="s">
        <v>222</v>
      </c>
      <c r="B1045" s="33" t="s">
        <v>439</v>
      </c>
      <c r="C1045" s="32" t="s">
        <v>97</v>
      </c>
      <c r="D1045" s="32" t="s">
        <v>438</v>
      </c>
      <c r="E1045" s="131" t="s">
        <v>229</v>
      </c>
      <c r="F1045" s="131"/>
      <c r="G1045" s="31" t="s">
        <v>223</v>
      </c>
      <c r="H1045" s="30">
        <v>1</v>
      </c>
      <c r="I1045" s="29">
        <v>0.1</v>
      </c>
      <c r="J1045" s="29">
        <v>0.1</v>
      </c>
    </row>
    <row r="1046" spans="1:10" ht="24" customHeight="1" x14ac:dyDescent="0.2">
      <c r="A1046" s="32" t="s">
        <v>222</v>
      </c>
      <c r="B1046" s="33" t="s">
        <v>253</v>
      </c>
      <c r="C1046" s="32" t="s">
        <v>97</v>
      </c>
      <c r="D1046" s="32" t="s">
        <v>252</v>
      </c>
      <c r="E1046" s="131" t="s">
        <v>251</v>
      </c>
      <c r="F1046" s="131"/>
      <c r="G1046" s="31" t="s">
        <v>223</v>
      </c>
      <c r="H1046" s="30">
        <v>1</v>
      </c>
      <c r="I1046" s="29">
        <v>0.06</v>
      </c>
      <c r="J1046" s="29">
        <v>0.06</v>
      </c>
    </row>
    <row r="1047" spans="1:10" ht="25.5" x14ac:dyDescent="0.2">
      <c r="A1047" s="28"/>
      <c r="B1047" s="28"/>
      <c r="C1047" s="28"/>
      <c r="D1047" s="28"/>
      <c r="E1047" s="28" t="s">
        <v>217</v>
      </c>
      <c r="F1047" s="27">
        <v>16.4183983</v>
      </c>
      <c r="G1047" s="28" t="s">
        <v>216</v>
      </c>
      <c r="H1047" s="27">
        <v>18.739999999999998</v>
      </c>
      <c r="I1047" s="28" t="s">
        <v>215</v>
      </c>
      <c r="J1047" s="27">
        <v>35.159999999999997</v>
      </c>
    </row>
    <row r="1048" spans="1:10" ht="15" thickBot="1" x14ac:dyDescent="0.25">
      <c r="A1048" s="28"/>
      <c r="B1048" s="28"/>
      <c r="C1048" s="28"/>
      <c r="D1048" s="28"/>
      <c r="E1048" s="28" t="s">
        <v>214</v>
      </c>
      <c r="F1048" s="27">
        <v>8.75</v>
      </c>
      <c r="G1048" s="28"/>
      <c r="H1048" s="132" t="s">
        <v>213</v>
      </c>
      <c r="I1048" s="132"/>
      <c r="J1048" s="27">
        <v>45.96</v>
      </c>
    </row>
    <row r="1049" spans="1:10" ht="0.95" customHeight="1" thickTop="1" x14ac:dyDescent="0.2">
      <c r="A1049" s="26"/>
      <c r="B1049" s="26"/>
      <c r="C1049" s="26"/>
      <c r="D1049" s="26"/>
      <c r="E1049" s="26"/>
      <c r="F1049" s="26"/>
      <c r="G1049" s="26"/>
      <c r="H1049" s="26"/>
      <c r="I1049" s="26"/>
      <c r="J1049" s="26"/>
    </row>
    <row r="1050" spans="1:10" ht="18" customHeight="1" x14ac:dyDescent="0.2">
      <c r="A1050" s="36"/>
      <c r="B1050" s="23" t="s">
        <v>211</v>
      </c>
      <c r="C1050" s="36" t="s">
        <v>210</v>
      </c>
      <c r="D1050" s="36" t="s">
        <v>10</v>
      </c>
      <c r="E1050" s="126" t="s">
        <v>228</v>
      </c>
      <c r="F1050" s="126"/>
      <c r="G1050" s="35" t="s">
        <v>209</v>
      </c>
      <c r="H1050" s="23" t="s">
        <v>208</v>
      </c>
      <c r="I1050" s="23" t="s">
        <v>207</v>
      </c>
      <c r="J1050" s="23" t="s">
        <v>11</v>
      </c>
    </row>
    <row r="1051" spans="1:10" ht="26.1" customHeight="1" x14ac:dyDescent="0.2">
      <c r="A1051" s="18" t="s">
        <v>227</v>
      </c>
      <c r="B1051" s="16" t="s">
        <v>437</v>
      </c>
      <c r="C1051" s="18" t="s">
        <v>97</v>
      </c>
      <c r="D1051" s="18" t="s">
        <v>436</v>
      </c>
      <c r="E1051" s="133" t="s">
        <v>263</v>
      </c>
      <c r="F1051" s="133"/>
      <c r="G1051" s="17" t="s">
        <v>223</v>
      </c>
      <c r="H1051" s="34">
        <v>1</v>
      </c>
      <c r="I1051" s="15">
        <v>117.85</v>
      </c>
      <c r="J1051" s="15">
        <v>117.85</v>
      </c>
    </row>
    <row r="1052" spans="1:10" ht="26.1" customHeight="1" x14ac:dyDescent="0.2">
      <c r="A1052" s="40" t="s">
        <v>238</v>
      </c>
      <c r="B1052" s="41" t="s">
        <v>435</v>
      </c>
      <c r="C1052" s="40" t="s">
        <v>97</v>
      </c>
      <c r="D1052" s="40" t="s">
        <v>434</v>
      </c>
      <c r="E1052" s="134" t="s">
        <v>263</v>
      </c>
      <c r="F1052" s="134"/>
      <c r="G1052" s="39" t="s">
        <v>223</v>
      </c>
      <c r="H1052" s="38">
        <v>1</v>
      </c>
      <c r="I1052" s="37">
        <v>1.37</v>
      </c>
      <c r="J1052" s="37">
        <v>1.37</v>
      </c>
    </row>
    <row r="1053" spans="1:10" ht="24" customHeight="1" x14ac:dyDescent="0.2">
      <c r="A1053" s="32" t="s">
        <v>222</v>
      </c>
      <c r="B1053" s="33" t="s">
        <v>433</v>
      </c>
      <c r="C1053" s="32" t="s">
        <v>97</v>
      </c>
      <c r="D1053" s="32" t="s">
        <v>432</v>
      </c>
      <c r="E1053" s="131" t="s">
        <v>248</v>
      </c>
      <c r="F1053" s="131"/>
      <c r="G1053" s="31" t="s">
        <v>223</v>
      </c>
      <c r="H1053" s="30">
        <v>1</v>
      </c>
      <c r="I1053" s="29">
        <v>114.94</v>
      </c>
      <c r="J1053" s="29">
        <v>114.94</v>
      </c>
    </row>
    <row r="1054" spans="1:10" ht="26.1" customHeight="1" x14ac:dyDescent="0.2">
      <c r="A1054" s="32" t="s">
        <v>222</v>
      </c>
      <c r="B1054" s="33" t="s">
        <v>425</v>
      </c>
      <c r="C1054" s="32" t="s">
        <v>97</v>
      </c>
      <c r="D1054" s="32" t="s">
        <v>424</v>
      </c>
      <c r="E1054" s="131" t="s">
        <v>229</v>
      </c>
      <c r="F1054" s="131"/>
      <c r="G1054" s="31" t="s">
        <v>223</v>
      </c>
      <c r="H1054" s="30">
        <v>1</v>
      </c>
      <c r="I1054" s="29">
        <v>0.66</v>
      </c>
      <c r="J1054" s="29">
        <v>0.66</v>
      </c>
    </row>
    <row r="1055" spans="1:10" ht="24" customHeight="1" x14ac:dyDescent="0.2">
      <c r="A1055" s="32" t="s">
        <v>222</v>
      </c>
      <c r="B1055" s="33" t="s">
        <v>258</v>
      </c>
      <c r="C1055" s="32" t="s">
        <v>97</v>
      </c>
      <c r="D1055" s="32" t="s">
        <v>257</v>
      </c>
      <c r="E1055" s="131" t="s">
        <v>256</v>
      </c>
      <c r="F1055" s="131"/>
      <c r="G1055" s="31" t="s">
        <v>223</v>
      </c>
      <c r="H1055" s="30">
        <v>1</v>
      </c>
      <c r="I1055" s="29">
        <v>0.81</v>
      </c>
      <c r="J1055" s="29">
        <v>0.81</v>
      </c>
    </row>
    <row r="1056" spans="1:10" ht="26.1" customHeight="1" x14ac:dyDescent="0.2">
      <c r="A1056" s="32" t="s">
        <v>222</v>
      </c>
      <c r="B1056" s="33" t="s">
        <v>423</v>
      </c>
      <c r="C1056" s="32" t="s">
        <v>97</v>
      </c>
      <c r="D1056" s="32" t="s">
        <v>422</v>
      </c>
      <c r="E1056" s="131" t="s">
        <v>229</v>
      </c>
      <c r="F1056" s="131"/>
      <c r="G1056" s="31" t="s">
        <v>223</v>
      </c>
      <c r="H1056" s="30">
        <v>1</v>
      </c>
      <c r="I1056" s="29">
        <v>0.01</v>
      </c>
      <c r="J1056" s="29">
        <v>0.01</v>
      </c>
    </row>
    <row r="1057" spans="1:10" ht="24" customHeight="1" x14ac:dyDescent="0.2">
      <c r="A1057" s="32" t="s">
        <v>222</v>
      </c>
      <c r="B1057" s="33" t="s">
        <v>253</v>
      </c>
      <c r="C1057" s="32" t="s">
        <v>97</v>
      </c>
      <c r="D1057" s="32" t="s">
        <v>252</v>
      </c>
      <c r="E1057" s="131" t="s">
        <v>251</v>
      </c>
      <c r="F1057" s="131"/>
      <c r="G1057" s="31" t="s">
        <v>223</v>
      </c>
      <c r="H1057" s="30">
        <v>1</v>
      </c>
      <c r="I1057" s="29">
        <v>0.06</v>
      </c>
      <c r="J1057" s="29">
        <v>0.06</v>
      </c>
    </row>
    <row r="1058" spans="1:10" ht="25.5" x14ac:dyDescent="0.2">
      <c r="A1058" s="28"/>
      <c r="B1058" s="28"/>
      <c r="C1058" s="28"/>
      <c r="D1058" s="28"/>
      <c r="E1058" s="28" t="s">
        <v>217</v>
      </c>
      <c r="F1058" s="27">
        <v>54.312397900000001</v>
      </c>
      <c r="G1058" s="28" t="s">
        <v>216</v>
      </c>
      <c r="H1058" s="27">
        <v>62</v>
      </c>
      <c r="I1058" s="28" t="s">
        <v>215</v>
      </c>
      <c r="J1058" s="27">
        <v>116.31</v>
      </c>
    </row>
    <row r="1059" spans="1:10" ht="15" thickBot="1" x14ac:dyDescent="0.25">
      <c r="A1059" s="28"/>
      <c r="B1059" s="28"/>
      <c r="C1059" s="28"/>
      <c r="D1059" s="28"/>
      <c r="E1059" s="28" t="s">
        <v>214</v>
      </c>
      <c r="F1059" s="27">
        <v>27.74</v>
      </c>
      <c r="G1059" s="28"/>
      <c r="H1059" s="132" t="s">
        <v>213</v>
      </c>
      <c r="I1059" s="132"/>
      <c r="J1059" s="27">
        <v>145.59</v>
      </c>
    </row>
    <row r="1060" spans="1:10" ht="0.95" customHeight="1" thickTop="1" x14ac:dyDescent="0.2">
      <c r="A1060" s="26"/>
      <c r="B1060" s="26"/>
      <c r="C1060" s="26"/>
      <c r="D1060" s="26"/>
      <c r="E1060" s="26"/>
      <c r="F1060" s="26"/>
      <c r="G1060" s="26"/>
      <c r="H1060" s="26"/>
      <c r="I1060" s="26"/>
      <c r="J1060" s="26"/>
    </row>
    <row r="1061" spans="1:10" ht="18" customHeight="1" x14ac:dyDescent="0.2">
      <c r="A1061" s="36"/>
      <c r="B1061" s="23" t="s">
        <v>211</v>
      </c>
      <c r="C1061" s="36" t="s">
        <v>210</v>
      </c>
      <c r="D1061" s="36" t="s">
        <v>10</v>
      </c>
      <c r="E1061" s="126" t="s">
        <v>228</v>
      </c>
      <c r="F1061" s="126"/>
      <c r="G1061" s="35" t="s">
        <v>209</v>
      </c>
      <c r="H1061" s="23" t="s">
        <v>208</v>
      </c>
      <c r="I1061" s="23" t="s">
        <v>207</v>
      </c>
      <c r="J1061" s="23" t="s">
        <v>11</v>
      </c>
    </row>
    <row r="1062" spans="1:10" ht="26.1" customHeight="1" x14ac:dyDescent="0.2">
      <c r="A1062" s="18" t="s">
        <v>227</v>
      </c>
      <c r="B1062" s="16" t="s">
        <v>431</v>
      </c>
      <c r="C1062" s="18" t="s">
        <v>97</v>
      </c>
      <c r="D1062" s="18" t="s">
        <v>430</v>
      </c>
      <c r="E1062" s="133" t="s">
        <v>263</v>
      </c>
      <c r="F1062" s="133"/>
      <c r="G1062" s="17" t="s">
        <v>223</v>
      </c>
      <c r="H1062" s="34">
        <v>1</v>
      </c>
      <c r="I1062" s="15">
        <v>111.81</v>
      </c>
      <c r="J1062" s="15">
        <v>111.81</v>
      </c>
    </row>
    <row r="1063" spans="1:10" ht="26.1" customHeight="1" x14ac:dyDescent="0.2">
      <c r="A1063" s="40" t="s">
        <v>238</v>
      </c>
      <c r="B1063" s="41" t="s">
        <v>429</v>
      </c>
      <c r="C1063" s="40" t="s">
        <v>97</v>
      </c>
      <c r="D1063" s="40" t="s">
        <v>428</v>
      </c>
      <c r="E1063" s="134" t="s">
        <v>263</v>
      </c>
      <c r="F1063" s="134"/>
      <c r="G1063" s="39" t="s">
        <v>223</v>
      </c>
      <c r="H1063" s="38">
        <v>1</v>
      </c>
      <c r="I1063" s="37">
        <v>2.96</v>
      </c>
      <c r="J1063" s="37">
        <v>2.96</v>
      </c>
    </row>
    <row r="1064" spans="1:10" ht="24" customHeight="1" x14ac:dyDescent="0.2">
      <c r="A1064" s="32" t="s">
        <v>222</v>
      </c>
      <c r="B1064" s="33" t="s">
        <v>427</v>
      </c>
      <c r="C1064" s="32" t="s">
        <v>97</v>
      </c>
      <c r="D1064" s="32" t="s">
        <v>426</v>
      </c>
      <c r="E1064" s="131" t="s">
        <v>248</v>
      </c>
      <c r="F1064" s="131"/>
      <c r="G1064" s="31" t="s">
        <v>223</v>
      </c>
      <c r="H1064" s="30">
        <v>1</v>
      </c>
      <c r="I1064" s="29">
        <v>107.31</v>
      </c>
      <c r="J1064" s="29">
        <v>107.31</v>
      </c>
    </row>
    <row r="1065" spans="1:10" ht="26.1" customHeight="1" x14ac:dyDescent="0.2">
      <c r="A1065" s="32" t="s">
        <v>222</v>
      </c>
      <c r="B1065" s="33" t="s">
        <v>425</v>
      </c>
      <c r="C1065" s="32" t="s">
        <v>97</v>
      </c>
      <c r="D1065" s="32" t="s">
        <v>424</v>
      </c>
      <c r="E1065" s="131" t="s">
        <v>229</v>
      </c>
      <c r="F1065" s="131"/>
      <c r="G1065" s="31" t="s">
        <v>223</v>
      </c>
      <c r="H1065" s="30">
        <v>1</v>
      </c>
      <c r="I1065" s="29">
        <v>0.66</v>
      </c>
      <c r="J1065" s="29">
        <v>0.66</v>
      </c>
    </row>
    <row r="1066" spans="1:10" ht="24" customHeight="1" x14ac:dyDescent="0.2">
      <c r="A1066" s="32" t="s">
        <v>222</v>
      </c>
      <c r="B1066" s="33" t="s">
        <v>258</v>
      </c>
      <c r="C1066" s="32" t="s">
        <v>97</v>
      </c>
      <c r="D1066" s="32" t="s">
        <v>257</v>
      </c>
      <c r="E1066" s="131" t="s">
        <v>256</v>
      </c>
      <c r="F1066" s="131"/>
      <c r="G1066" s="31" t="s">
        <v>223</v>
      </c>
      <c r="H1066" s="30">
        <v>1</v>
      </c>
      <c r="I1066" s="29">
        <v>0.81</v>
      </c>
      <c r="J1066" s="29">
        <v>0.81</v>
      </c>
    </row>
    <row r="1067" spans="1:10" ht="26.1" customHeight="1" x14ac:dyDescent="0.2">
      <c r="A1067" s="32" t="s">
        <v>222</v>
      </c>
      <c r="B1067" s="33" t="s">
        <v>423</v>
      </c>
      <c r="C1067" s="32" t="s">
        <v>97</v>
      </c>
      <c r="D1067" s="32" t="s">
        <v>422</v>
      </c>
      <c r="E1067" s="131" t="s">
        <v>229</v>
      </c>
      <c r="F1067" s="131"/>
      <c r="G1067" s="31" t="s">
        <v>223</v>
      </c>
      <c r="H1067" s="30">
        <v>1</v>
      </c>
      <c r="I1067" s="29">
        <v>0.01</v>
      </c>
      <c r="J1067" s="29">
        <v>0.01</v>
      </c>
    </row>
    <row r="1068" spans="1:10" ht="24" customHeight="1" x14ac:dyDescent="0.2">
      <c r="A1068" s="32" t="s">
        <v>222</v>
      </c>
      <c r="B1068" s="33" t="s">
        <v>253</v>
      </c>
      <c r="C1068" s="32" t="s">
        <v>97</v>
      </c>
      <c r="D1068" s="32" t="s">
        <v>252</v>
      </c>
      <c r="E1068" s="131" t="s">
        <v>251</v>
      </c>
      <c r="F1068" s="131"/>
      <c r="G1068" s="31" t="s">
        <v>223</v>
      </c>
      <c r="H1068" s="30">
        <v>1</v>
      </c>
      <c r="I1068" s="29">
        <v>0.06</v>
      </c>
      <c r="J1068" s="29">
        <v>0.06</v>
      </c>
    </row>
    <row r="1069" spans="1:10" ht="25.5" x14ac:dyDescent="0.2">
      <c r="A1069" s="28"/>
      <c r="B1069" s="28"/>
      <c r="C1069" s="28"/>
      <c r="D1069" s="28"/>
      <c r="E1069" s="28" t="s">
        <v>217</v>
      </c>
      <c r="F1069" s="27">
        <v>51.4919449</v>
      </c>
      <c r="G1069" s="28" t="s">
        <v>216</v>
      </c>
      <c r="H1069" s="27">
        <v>58.78</v>
      </c>
      <c r="I1069" s="28" t="s">
        <v>215</v>
      </c>
      <c r="J1069" s="27">
        <v>110.27</v>
      </c>
    </row>
    <row r="1070" spans="1:10" ht="15" thickBot="1" x14ac:dyDescent="0.25">
      <c r="A1070" s="28"/>
      <c r="B1070" s="28"/>
      <c r="C1070" s="28"/>
      <c r="D1070" s="28"/>
      <c r="E1070" s="28" t="s">
        <v>214</v>
      </c>
      <c r="F1070" s="27">
        <v>26.32</v>
      </c>
      <c r="G1070" s="28"/>
      <c r="H1070" s="132" t="s">
        <v>213</v>
      </c>
      <c r="I1070" s="132"/>
      <c r="J1070" s="27">
        <v>138.13</v>
      </c>
    </row>
    <row r="1071" spans="1:10" ht="0.95" customHeight="1" thickTop="1" x14ac:dyDescent="0.2">
      <c r="A1071" s="26"/>
      <c r="B1071" s="26"/>
      <c r="C1071" s="26"/>
      <c r="D1071" s="26"/>
      <c r="E1071" s="26"/>
      <c r="F1071" s="26"/>
      <c r="G1071" s="26"/>
      <c r="H1071" s="26"/>
      <c r="I1071" s="26"/>
      <c r="J1071" s="26"/>
    </row>
    <row r="1072" spans="1:10" ht="18" customHeight="1" x14ac:dyDescent="0.2">
      <c r="A1072" s="36"/>
      <c r="B1072" s="23" t="s">
        <v>211</v>
      </c>
      <c r="C1072" s="36" t="s">
        <v>210</v>
      </c>
      <c r="D1072" s="36" t="s">
        <v>10</v>
      </c>
      <c r="E1072" s="126" t="s">
        <v>228</v>
      </c>
      <c r="F1072" s="126"/>
      <c r="G1072" s="35" t="s">
        <v>209</v>
      </c>
      <c r="H1072" s="23" t="s">
        <v>208</v>
      </c>
      <c r="I1072" s="23" t="s">
        <v>207</v>
      </c>
      <c r="J1072" s="23" t="s">
        <v>11</v>
      </c>
    </row>
    <row r="1073" spans="1:10" ht="26.1" customHeight="1" x14ac:dyDescent="0.2">
      <c r="A1073" s="18" t="s">
        <v>227</v>
      </c>
      <c r="B1073" s="16" t="s">
        <v>419</v>
      </c>
      <c r="C1073" s="18" t="s">
        <v>97</v>
      </c>
      <c r="D1073" s="18" t="s">
        <v>418</v>
      </c>
      <c r="E1073" s="133" t="s">
        <v>363</v>
      </c>
      <c r="F1073" s="133"/>
      <c r="G1073" s="17" t="s">
        <v>173</v>
      </c>
      <c r="H1073" s="34">
        <v>1</v>
      </c>
      <c r="I1073" s="15">
        <v>57.03</v>
      </c>
      <c r="J1073" s="15">
        <v>57.03</v>
      </c>
    </row>
    <row r="1074" spans="1:10" ht="24" customHeight="1" x14ac:dyDescent="0.2">
      <c r="A1074" s="40" t="s">
        <v>238</v>
      </c>
      <c r="B1074" s="41" t="s">
        <v>277</v>
      </c>
      <c r="C1074" s="40" t="s">
        <v>97</v>
      </c>
      <c r="D1074" s="40" t="s">
        <v>276</v>
      </c>
      <c r="E1074" s="134" t="s">
        <v>263</v>
      </c>
      <c r="F1074" s="134"/>
      <c r="G1074" s="39" t="s">
        <v>223</v>
      </c>
      <c r="H1074" s="38">
        <v>2.9039999999999999</v>
      </c>
      <c r="I1074" s="37">
        <v>19.64</v>
      </c>
      <c r="J1074" s="37">
        <v>57.03</v>
      </c>
    </row>
    <row r="1075" spans="1:10" ht="25.5" x14ac:dyDescent="0.2">
      <c r="A1075" s="28"/>
      <c r="B1075" s="28"/>
      <c r="C1075" s="28"/>
      <c r="D1075" s="28"/>
      <c r="E1075" s="28" t="s">
        <v>217</v>
      </c>
      <c r="F1075" s="27">
        <v>18.304926453420499</v>
      </c>
      <c r="G1075" s="28" t="s">
        <v>216</v>
      </c>
      <c r="H1075" s="27">
        <v>20.9</v>
      </c>
      <c r="I1075" s="28" t="s">
        <v>215</v>
      </c>
      <c r="J1075" s="27">
        <v>39.200000000000003</v>
      </c>
    </row>
    <row r="1076" spans="1:10" ht="15" thickBot="1" x14ac:dyDescent="0.25">
      <c r="A1076" s="28"/>
      <c r="B1076" s="28"/>
      <c r="C1076" s="28"/>
      <c r="D1076" s="28"/>
      <c r="E1076" s="28" t="s">
        <v>214</v>
      </c>
      <c r="F1076" s="27">
        <v>13.42</v>
      </c>
      <c r="G1076" s="28"/>
      <c r="H1076" s="132" t="s">
        <v>213</v>
      </c>
      <c r="I1076" s="132"/>
      <c r="J1076" s="27">
        <v>70.45</v>
      </c>
    </row>
    <row r="1077" spans="1:10" ht="0.95" customHeight="1" thickTop="1" x14ac:dyDescent="0.2">
      <c r="A1077" s="26"/>
      <c r="B1077" s="26"/>
      <c r="C1077" s="26"/>
      <c r="D1077" s="26"/>
      <c r="E1077" s="26"/>
      <c r="F1077" s="26"/>
      <c r="G1077" s="26"/>
      <c r="H1077" s="26"/>
      <c r="I1077" s="26"/>
      <c r="J1077" s="26"/>
    </row>
    <row r="1078" spans="1:10" ht="18" customHeight="1" x14ac:dyDescent="0.2">
      <c r="A1078" s="36"/>
      <c r="B1078" s="23" t="s">
        <v>211</v>
      </c>
      <c r="C1078" s="36" t="s">
        <v>210</v>
      </c>
      <c r="D1078" s="36" t="s">
        <v>10</v>
      </c>
      <c r="E1078" s="126" t="s">
        <v>228</v>
      </c>
      <c r="F1078" s="126"/>
      <c r="G1078" s="35" t="s">
        <v>209</v>
      </c>
      <c r="H1078" s="23" t="s">
        <v>208</v>
      </c>
      <c r="I1078" s="23" t="s">
        <v>207</v>
      </c>
      <c r="J1078" s="23" t="s">
        <v>11</v>
      </c>
    </row>
    <row r="1079" spans="1:10" ht="39" customHeight="1" x14ac:dyDescent="0.2">
      <c r="A1079" s="18" t="s">
        <v>227</v>
      </c>
      <c r="B1079" s="16" t="s">
        <v>421</v>
      </c>
      <c r="C1079" s="18" t="s">
        <v>97</v>
      </c>
      <c r="D1079" s="18" t="s">
        <v>420</v>
      </c>
      <c r="E1079" s="133" t="s">
        <v>363</v>
      </c>
      <c r="F1079" s="133"/>
      <c r="G1079" s="17" t="s">
        <v>133</v>
      </c>
      <c r="H1079" s="34">
        <v>1</v>
      </c>
      <c r="I1079" s="15">
        <v>269.22000000000003</v>
      </c>
      <c r="J1079" s="15">
        <v>269.22000000000003</v>
      </c>
    </row>
    <row r="1080" spans="1:10" ht="39" customHeight="1" x14ac:dyDescent="0.2">
      <c r="A1080" s="40" t="s">
        <v>238</v>
      </c>
      <c r="B1080" s="41" t="s">
        <v>399</v>
      </c>
      <c r="C1080" s="40" t="s">
        <v>97</v>
      </c>
      <c r="D1080" s="40" t="s">
        <v>398</v>
      </c>
      <c r="E1080" s="134" t="s">
        <v>363</v>
      </c>
      <c r="F1080" s="134"/>
      <c r="G1080" s="39" t="s">
        <v>173</v>
      </c>
      <c r="H1080" s="38">
        <v>0.1</v>
      </c>
      <c r="I1080" s="37">
        <v>170.83</v>
      </c>
      <c r="J1080" s="37">
        <v>17.079999999999998</v>
      </c>
    </row>
    <row r="1081" spans="1:10" ht="26.1" customHeight="1" x14ac:dyDescent="0.2">
      <c r="A1081" s="40" t="s">
        <v>238</v>
      </c>
      <c r="B1081" s="41" t="s">
        <v>419</v>
      </c>
      <c r="C1081" s="40" t="s">
        <v>97</v>
      </c>
      <c r="D1081" s="40" t="s">
        <v>418</v>
      </c>
      <c r="E1081" s="134" t="s">
        <v>363</v>
      </c>
      <c r="F1081" s="134"/>
      <c r="G1081" s="39" t="s">
        <v>173</v>
      </c>
      <c r="H1081" s="38">
        <v>3.5000000000000003E-2</v>
      </c>
      <c r="I1081" s="37">
        <v>57.03</v>
      </c>
      <c r="J1081" s="37">
        <v>1.99</v>
      </c>
    </row>
    <row r="1082" spans="1:10" ht="39" customHeight="1" x14ac:dyDescent="0.2">
      <c r="A1082" s="40" t="s">
        <v>238</v>
      </c>
      <c r="B1082" s="41" t="s">
        <v>417</v>
      </c>
      <c r="C1082" s="40" t="s">
        <v>97</v>
      </c>
      <c r="D1082" s="40" t="s">
        <v>416</v>
      </c>
      <c r="E1082" s="134" t="s">
        <v>363</v>
      </c>
      <c r="F1082" s="134"/>
      <c r="G1082" s="39" t="s">
        <v>133</v>
      </c>
      <c r="H1082" s="38">
        <v>1</v>
      </c>
      <c r="I1082" s="37">
        <v>3.07</v>
      </c>
      <c r="J1082" s="37">
        <v>3.07</v>
      </c>
    </row>
    <row r="1083" spans="1:10" ht="39" customHeight="1" x14ac:dyDescent="0.2">
      <c r="A1083" s="40" t="s">
        <v>238</v>
      </c>
      <c r="B1083" s="41" t="s">
        <v>409</v>
      </c>
      <c r="C1083" s="40" t="s">
        <v>97</v>
      </c>
      <c r="D1083" s="40" t="s">
        <v>408</v>
      </c>
      <c r="E1083" s="134" t="s">
        <v>363</v>
      </c>
      <c r="F1083" s="134"/>
      <c r="G1083" s="39" t="s">
        <v>133</v>
      </c>
      <c r="H1083" s="38">
        <v>0.1</v>
      </c>
      <c r="I1083" s="37">
        <v>138.69999999999999</v>
      </c>
      <c r="J1083" s="37">
        <v>13.87</v>
      </c>
    </row>
    <row r="1084" spans="1:10" ht="39" customHeight="1" x14ac:dyDescent="0.2">
      <c r="A1084" s="40" t="s">
        <v>238</v>
      </c>
      <c r="B1084" s="41" t="s">
        <v>415</v>
      </c>
      <c r="C1084" s="40" t="s">
        <v>97</v>
      </c>
      <c r="D1084" s="40" t="s">
        <v>414</v>
      </c>
      <c r="E1084" s="134" t="s">
        <v>363</v>
      </c>
      <c r="F1084" s="134"/>
      <c r="G1084" s="39" t="s">
        <v>133</v>
      </c>
      <c r="H1084" s="38">
        <v>1.24</v>
      </c>
      <c r="I1084" s="37">
        <v>2.13</v>
      </c>
      <c r="J1084" s="37">
        <v>2.64</v>
      </c>
    </row>
    <row r="1085" spans="1:10" ht="39" customHeight="1" x14ac:dyDescent="0.2">
      <c r="A1085" s="40" t="s">
        <v>238</v>
      </c>
      <c r="B1085" s="41" t="s">
        <v>413</v>
      </c>
      <c r="C1085" s="40" t="s">
        <v>97</v>
      </c>
      <c r="D1085" s="40" t="s">
        <v>412</v>
      </c>
      <c r="E1085" s="134" t="s">
        <v>363</v>
      </c>
      <c r="F1085" s="134"/>
      <c r="G1085" s="39" t="s">
        <v>352</v>
      </c>
      <c r="H1085" s="38">
        <v>4.4000000000000004</v>
      </c>
      <c r="I1085" s="37">
        <v>27.05</v>
      </c>
      <c r="J1085" s="37">
        <v>119.02</v>
      </c>
    </row>
    <row r="1086" spans="1:10" ht="39" customHeight="1" x14ac:dyDescent="0.2">
      <c r="A1086" s="40" t="s">
        <v>238</v>
      </c>
      <c r="B1086" s="41" t="s">
        <v>411</v>
      </c>
      <c r="C1086" s="40" t="s">
        <v>97</v>
      </c>
      <c r="D1086" s="40" t="s">
        <v>410</v>
      </c>
      <c r="E1086" s="134" t="s">
        <v>363</v>
      </c>
      <c r="F1086" s="134"/>
      <c r="G1086" s="39" t="s">
        <v>173</v>
      </c>
      <c r="H1086" s="38">
        <v>0.185</v>
      </c>
      <c r="I1086" s="37">
        <v>602.99</v>
      </c>
      <c r="J1086" s="37">
        <v>111.55</v>
      </c>
    </row>
    <row r="1087" spans="1:10" ht="25.5" x14ac:dyDescent="0.2">
      <c r="A1087" s="28"/>
      <c r="B1087" s="28"/>
      <c r="C1087" s="28"/>
      <c r="D1087" s="28"/>
      <c r="E1087" s="28" t="s">
        <v>217</v>
      </c>
      <c r="F1087" s="27">
        <v>9.1898202194723329</v>
      </c>
      <c r="G1087" s="28" t="s">
        <v>216</v>
      </c>
      <c r="H1087" s="27">
        <v>10.49</v>
      </c>
      <c r="I1087" s="28" t="s">
        <v>215</v>
      </c>
      <c r="J1087" s="27">
        <v>19.68</v>
      </c>
    </row>
    <row r="1088" spans="1:10" ht="15" thickBot="1" x14ac:dyDescent="0.25">
      <c r="A1088" s="28"/>
      <c r="B1088" s="28"/>
      <c r="C1088" s="28"/>
      <c r="D1088" s="28"/>
      <c r="E1088" s="28" t="s">
        <v>214</v>
      </c>
      <c r="F1088" s="27">
        <v>63.37</v>
      </c>
      <c r="G1088" s="28"/>
      <c r="H1088" s="132" t="s">
        <v>213</v>
      </c>
      <c r="I1088" s="132"/>
      <c r="J1088" s="27">
        <v>332.59</v>
      </c>
    </row>
    <row r="1089" spans="1:10" ht="0.95" customHeight="1" thickTop="1" x14ac:dyDescent="0.2">
      <c r="A1089" s="26"/>
      <c r="B1089" s="26"/>
      <c r="C1089" s="26"/>
      <c r="D1089" s="26"/>
      <c r="E1089" s="26"/>
      <c r="F1089" s="26"/>
      <c r="G1089" s="26"/>
      <c r="H1089" s="26"/>
      <c r="I1089" s="26"/>
      <c r="J1089" s="26"/>
    </row>
    <row r="1090" spans="1:10" ht="18" customHeight="1" x14ac:dyDescent="0.2">
      <c r="A1090" s="36"/>
      <c r="B1090" s="23" t="s">
        <v>211</v>
      </c>
      <c r="C1090" s="36" t="s">
        <v>210</v>
      </c>
      <c r="D1090" s="36" t="s">
        <v>10</v>
      </c>
      <c r="E1090" s="126" t="s">
        <v>228</v>
      </c>
      <c r="F1090" s="126"/>
      <c r="G1090" s="35" t="s">
        <v>209</v>
      </c>
      <c r="H1090" s="23" t="s">
        <v>208</v>
      </c>
      <c r="I1090" s="23" t="s">
        <v>207</v>
      </c>
      <c r="J1090" s="23" t="s">
        <v>11</v>
      </c>
    </row>
    <row r="1091" spans="1:10" ht="39" customHeight="1" x14ac:dyDescent="0.2">
      <c r="A1091" s="18" t="s">
        <v>227</v>
      </c>
      <c r="B1091" s="16" t="s">
        <v>409</v>
      </c>
      <c r="C1091" s="18" t="s">
        <v>97</v>
      </c>
      <c r="D1091" s="18" t="s">
        <v>408</v>
      </c>
      <c r="E1091" s="133" t="s">
        <v>363</v>
      </c>
      <c r="F1091" s="133"/>
      <c r="G1091" s="17" t="s">
        <v>133</v>
      </c>
      <c r="H1091" s="34">
        <v>1</v>
      </c>
      <c r="I1091" s="15">
        <v>138.69999999999999</v>
      </c>
      <c r="J1091" s="15">
        <v>138.69999999999999</v>
      </c>
    </row>
    <row r="1092" spans="1:10" ht="26.1" customHeight="1" x14ac:dyDescent="0.2">
      <c r="A1092" s="40" t="s">
        <v>238</v>
      </c>
      <c r="B1092" s="41" t="s">
        <v>362</v>
      </c>
      <c r="C1092" s="40" t="s">
        <v>97</v>
      </c>
      <c r="D1092" s="40" t="s">
        <v>361</v>
      </c>
      <c r="E1092" s="134" t="s">
        <v>263</v>
      </c>
      <c r="F1092" s="134"/>
      <c r="G1092" s="39" t="s">
        <v>223</v>
      </c>
      <c r="H1092" s="38">
        <v>1.444</v>
      </c>
      <c r="I1092" s="37">
        <v>24.14</v>
      </c>
      <c r="J1092" s="37">
        <v>34.85</v>
      </c>
    </row>
    <row r="1093" spans="1:10" ht="24" customHeight="1" x14ac:dyDescent="0.2">
      <c r="A1093" s="40" t="s">
        <v>238</v>
      </c>
      <c r="B1093" s="41" t="s">
        <v>407</v>
      </c>
      <c r="C1093" s="40" t="s">
        <v>97</v>
      </c>
      <c r="D1093" s="40" t="s">
        <v>406</v>
      </c>
      <c r="E1093" s="134" t="s">
        <v>263</v>
      </c>
      <c r="F1093" s="134"/>
      <c r="G1093" s="39" t="s">
        <v>223</v>
      </c>
      <c r="H1093" s="38">
        <v>2.3570000000000002</v>
      </c>
      <c r="I1093" s="37">
        <v>27.42</v>
      </c>
      <c r="J1093" s="37">
        <v>64.62</v>
      </c>
    </row>
    <row r="1094" spans="1:10" ht="26.1" customHeight="1" x14ac:dyDescent="0.2">
      <c r="A1094" s="32" t="s">
        <v>222</v>
      </c>
      <c r="B1094" s="33" t="s">
        <v>356</v>
      </c>
      <c r="C1094" s="32" t="s">
        <v>97</v>
      </c>
      <c r="D1094" s="32" t="s">
        <v>355</v>
      </c>
      <c r="E1094" s="131" t="s">
        <v>219</v>
      </c>
      <c r="F1094" s="131"/>
      <c r="G1094" s="31" t="s">
        <v>294</v>
      </c>
      <c r="H1094" s="30">
        <v>1.7000000000000001E-2</v>
      </c>
      <c r="I1094" s="29">
        <v>6.38</v>
      </c>
      <c r="J1094" s="29">
        <v>0.1</v>
      </c>
    </row>
    <row r="1095" spans="1:10" ht="24" customHeight="1" x14ac:dyDescent="0.2">
      <c r="A1095" s="32" t="s">
        <v>222</v>
      </c>
      <c r="B1095" s="33" t="s">
        <v>405</v>
      </c>
      <c r="C1095" s="32" t="s">
        <v>97</v>
      </c>
      <c r="D1095" s="32" t="s">
        <v>404</v>
      </c>
      <c r="E1095" s="131" t="s">
        <v>219</v>
      </c>
      <c r="F1095" s="131"/>
      <c r="G1095" s="31" t="s">
        <v>352</v>
      </c>
      <c r="H1095" s="30">
        <v>9.5000000000000001E-2</v>
      </c>
      <c r="I1095" s="29">
        <v>26.33</v>
      </c>
      <c r="J1095" s="29">
        <v>2.5</v>
      </c>
    </row>
    <row r="1096" spans="1:10" ht="26.1" customHeight="1" x14ac:dyDescent="0.2">
      <c r="A1096" s="32" t="s">
        <v>222</v>
      </c>
      <c r="B1096" s="33" t="s">
        <v>403</v>
      </c>
      <c r="C1096" s="32" t="s">
        <v>97</v>
      </c>
      <c r="D1096" s="32" t="s">
        <v>402</v>
      </c>
      <c r="E1096" s="131" t="s">
        <v>219</v>
      </c>
      <c r="F1096" s="131"/>
      <c r="G1096" s="31" t="s">
        <v>86</v>
      </c>
      <c r="H1096" s="30">
        <v>0.37</v>
      </c>
      <c r="I1096" s="29">
        <v>8.0299999999999994</v>
      </c>
      <c r="J1096" s="29">
        <v>2.97</v>
      </c>
    </row>
    <row r="1097" spans="1:10" ht="26.1" customHeight="1" x14ac:dyDescent="0.2">
      <c r="A1097" s="32" t="s">
        <v>222</v>
      </c>
      <c r="B1097" s="33" t="s">
        <v>351</v>
      </c>
      <c r="C1097" s="32" t="s">
        <v>97</v>
      </c>
      <c r="D1097" s="32" t="s">
        <v>350</v>
      </c>
      <c r="E1097" s="131" t="s">
        <v>219</v>
      </c>
      <c r="F1097" s="131"/>
      <c r="G1097" s="31" t="s">
        <v>86</v>
      </c>
      <c r="H1097" s="30">
        <v>0.44</v>
      </c>
      <c r="I1097" s="29">
        <v>2.81</v>
      </c>
      <c r="J1097" s="29">
        <v>1.23</v>
      </c>
    </row>
    <row r="1098" spans="1:10" ht="26.1" customHeight="1" x14ac:dyDescent="0.2">
      <c r="A1098" s="32" t="s">
        <v>222</v>
      </c>
      <c r="B1098" s="33" t="s">
        <v>401</v>
      </c>
      <c r="C1098" s="32" t="s">
        <v>97</v>
      </c>
      <c r="D1098" s="32" t="s">
        <v>400</v>
      </c>
      <c r="E1098" s="131" t="s">
        <v>219</v>
      </c>
      <c r="F1098" s="131"/>
      <c r="G1098" s="31" t="s">
        <v>86</v>
      </c>
      <c r="H1098" s="30">
        <v>1.38</v>
      </c>
      <c r="I1098" s="29">
        <v>23.5</v>
      </c>
      <c r="J1098" s="29">
        <v>32.43</v>
      </c>
    </row>
    <row r="1099" spans="1:10" ht="25.5" x14ac:dyDescent="0.2">
      <c r="A1099" s="28"/>
      <c r="B1099" s="28"/>
      <c r="C1099" s="28"/>
      <c r="D1099" s="28"/>
      <c r="E1099" s="28" t="s">
        <v>217</v>
      </c>
      <c r="F1099" s="27">
        <v>35.554517861312164</v>
      </c>
      <c r="G1099" s="28" t="s">
        <v>216</v>
      </c>
      <c r="H1099" s="27">
        <v>40.590000000000003</v>
      </c>
      <c r="I1099" s="28" t="s">
        <v>215</v>
      </c>
      <c r="J1099" s="27">
        <v>76.14</v>
      </c>
    </row>
    <row r="1100" spans="1:10" ht="15" thickBot="1" x14ac:dyDescent="0.25">
      <c r="A1100" s="28"/>
      <c r="B1100" s="28"/>
      <c r="C1100" s="28"/>
      <c r="D1100" s="28"/>
      <c r="E1100" s="28" t="s">
        <v>214</v>
      </c>
      <c r="F1100" s="27">
        <v>32.64</v>
      </c>
      <c r="G1100" s="28"/>
      <c r="H1100" s="132" t="s">
        <v>213</v>
      </c>
      <c r="I1100" s="132"/>
      <c r="J1100" s="27">
        <v>171.34</v>
      </c>
    </row>
    <row r="1101" spans="1:10" ht="0.95" customHeight="1" thickTop="1" x14ac:dyDescent="0.2">
      <c r="A1101" s="26"/>
      <c r="B1101" s="26"/>
      <c r="C1101" s="26"/>
      <c r="D1101" s="26"/>
      <c r="E1101" s="26"/>
      <c r="F1101" s="26"/>
      <c r="G1101" s="26"/>
      <c r="H1101" s="26"/>
      <c r="I1101" s="26"/>
      <c r="J1101" s="26"/>
    </row>
    <row r="1102" spans="1:10" ht="18" customHeight="1" x14ac:dyDescent="0.2">
      <c r="A1102" s="36"/>
      <c r="B1102" s="23" t="s">
        <v>211</v>
      </c>
      <c r="C1102" s="36" t="s">
        <v>210</v>
      </c>
      <c r="D1102" s="36" t="s">
        <v>10</v>
      </c>
      <c r="E1102" s="126" t="s">
        <v>228</v>
      </c>
      <c r="F1102" s="126"/>
      <c r="G1102" s="35" t="s">
        <v>209</v>
      </c>
      <c r="H1102" s="23" t="s">
        <v>208</v>
      </c>
      <c r="I1102" s="23" t="s">
        <v>207</v>
      </c>
      <c r="J1102" s="23" t="s">
        <v>11</v>
      </c>
    </row>
    <row r="1103" spans="1:10" ht="39" customHeight="1" x14ac:dyDescent="0.2">
      <c r="A1103" s="18" t="s">
        <v>227</v>
      </c>
      <c r="B1103" s="16" t="s">
        <v>399</v>
      </c>
      <c r="C1103" s="18" t="s">
        <v>97</v>
      </c>
      <c r="D1103" s="18" t="s">
        <v>398</v>
      </c>
      <c r="E1103" s="133" t="s">
        <v>363</v>
      </c>
      <c r="F1103" s="133"/>
      <c r="G1103" s="17" t="s">
        <v>173</v>
      </c>
      <c r="H1103" s="34">
        <v>1</v>
      </c>
      <c r="I1103" s="15">
        <v>170.83</v>
      </c>
      <c r="J1103" s="15">
        <v>170.83</v>
      </c>
    </row>
    <row r="1104" spans="1:10" ht="39" customHeight="1" x14ac:dyDescent="0.2">
      <c r="A1104" s="40" t="s">
        <v>238</v>
      </c>
      <c r="B1104" s="41" t="s">
        <v>337</v>
      </c>
      <c r="C1104" s="40" t="s">
        <v>97</v>
      </c>
      <c r="D1104" s="40" t="s">
        <v>336</v>
      </c>
      <c r="E1104" s="134" t="s">
        <v>224</v>
      </c>
      <c r="F1104" s="134"/>
      <c r="G1104" s="39" t="s">
        <v>239</v>
      </c>
      <c r="H1104" s="38">
        <v>3.2000000000000001E-2</v>
      </c>
      <c r="I1104" s="37">
        <v>9.2200000000000006</v>
      </c>
      <c r="J1104" s="37">
        <v>0.28999999999999998</v>
      </c>
    </row>
    <row r="1105" spans="1:10" ht="39" customHeight="1" x14ac:dyDescent="0.2">
      <c r="A1105" s="40" t="s">
        <v>238</v>
      </c>
      <c r="B1105" s="41" t="s">
        <v>339</v>
      </c>
      <c r="C1105" s="40" t="s">
        <v>97</v>
      </c>
      <c r="D1105" s="40" t="s">
        <v>338</v>
      </c>
      <c r="E1105" s="134" t="s">
        <v>224</v>
      </c>
      <c r="F1105" s="134"/>
      <c r="G1105" s="39" t="s">
        <v>242</v>
      </c>
      <c r="H1105" s="38">
        <v>0.03</v>
      </c>
      <c r="I1105" s="37">
        <v>0.56999999999999995</v>
      </c>
      <c r="J1105" s="37">
        <v>0.01</v>
      </c>
    </row>
    <row r="1106" spans="1:10" ht="24" customHeight="1" x14ac:dyDescent="0.2">
      <c r="A1106" s="40" t="s">
        <v>238</v>
      </c>
      <c r="B1106" s="41" t="s">
        <v>316</v>
      </c>
      <c r="C1106" s="40" t="s">
        <v>97</v>
      </c>
      <c r="D1106" s="40" t="s">
        <v>315</v>
      </c>
      <c r="E1106" s="134" t="s">
        <v>263</v>
      </c>
      <c r="F1106" s="134"/>
      <c r="G1106" s="39" t="s">
        <v>223</v>
      </c>
      <c r="H1106" s="38">
        <v>1.03</v>
      </c>
      <c r="I1106" s="37">
        <v>25.97</v>
      </c>
      <c r="J1106" s="37">
        <v>26.74</v>
      </c>
    </row>
    <row r="1107" spans="1:10" ht="24" customHeight="1" x14ac:dyDescent="0.2">
      <c r="A1107" s="40" t="s">
        <v>238</v>
      </c>
      <c r="B1107" s="41" t="s">
        <v>277</v>
      </c>
      <c r="C1107" s="40" t="s">
        <v>97</v>
      </c>
      <c r="D1107" s="40" t="s">
        <v>276</v>
      </c>
      <c r="E1107" s="134" t="s">
        <v>263</v>
      </c>
      <c r="F1107" s="134"/>
      <c r="G1107" s="39" t="s">
        <v>223</v>
      </c>
      <c r="H1107" s="38">
        <v>0.34300000000000003</v>
      </c>
      <c r="I1107" s="37">
        <v>19.64</v>
      </c>
      <c r="J1107" s="37">
        <v>6.73</v>
      </c>
    </row>
    <row r="1108" spans="1:10" ht="26.1" customHeight="1" x14ac:dyDescent="0.2">
      <c r="A1108" s="32" t="s">
        <v>222</v>
      </c>
      <c r="B1108" s="33" t="s">
        <v>397</v>
      </c>
      <c r="C1108" s="32" t="s">
        <v>97</v>
      </c>
      <c r="D1108" s="32" t="s">
        <v>396</v>
      </c>
      <c r="E1108" s="131" t="s">
        <v>219</v>
      </c>
      <c r="F1108" s="131"/>
      <c r="G1108" s="31" t="s">
        <v>173</v>
      </c>
      <c r="H1108" s="30">
        <v>1.1299999999999999</v>
      </c>
      <c r="I1108" s="29">
        <v>121.3</v>
      </c>
      <c r="J1108" s="29">
        <v>137.06</v>
      </c>
    </row>
    <row r="1109" spans="1:10" ht="25.5" x14ac:dyDescent="0.2">
      <c r="A1109" s="28"/>
      <c r="B1109" s="28"/>
      <c r="C1109" s="28"/>
      <c r="D1109" s="28"/>
      <c r="E1109" s="28" t="s">
        <v>217</v>
      </c>
      <c r="F1109" s="27">
        <v>11.641372869484007</v>
      </c>
      <c r="G1109" s="28" t="s">
        <v>216</v>
      </c>
      <c r="H1109" s="27">
        <v>13.29</v>
      </c>
      <c r="I1109" s="28" t="s">
        <v>215</v>
      </c>
      <c r="J1109" s="27">
        <v>24.93</v>
      </c>
    </row>
    <row r="1110" spans="1:10" ht="15" thickBot="1" x14ac:dyDescent="0.25">
      <c r="A1110" s="28"/>
      <c r="B1110" s="28"/>
      <c r="C1110" s="28"/>
      <c r="D1110" s="28"/>
      <c r="E1110" s="28" t="s">
        <v>214</v>
      </c>
      <c r="F1110" s="27">
        <v>40.21</v>
      </c>
      <c r="G1110" s="28"/>
      <c r="H1110" s="132" t="s">
        <v>213</v>
      </c>
      <c r="I1110" s="132"/>
      <c r="J1110" s="27">
        <v>211.04</v>
      </c>
    </row>
    <row r="1111" spans="1:10" ht="0.95" customHeight="1" thickTop="1" x14ac:dyDescent="0.2">
      <c r="A1111" s="26"/>
      <c r="B1111" s="26"/>
      <c r="C1111" s="26"/>
      <c r="D1111" s="26"/>
      <c r="E1111" s="26"/>
      <c r="F1111" s="26"/>
      <c r="G1111" s="26"/>
      <c r="H1111" s="26"/>
      <c r="I1111" s="26"/>
      <c r="J1111" s="26"/>
    </row>
    <row r="1112" spans="1:10" ht="18" customHeight="1" x14ac:dyDescent="0.2">
      <c r="A1112" s="36"/>
      <c r="B1112" s="23" t="s">
        <v>211</v>
      </c>
      <c r="C1112" s="36" t="s">
        <v>210</v>
      </c>
      <c r="D1112" s="36" t="s">
        <v>10</v>
      </c>
      <c r="E1112" s="126" t="s">
        <v>228</v>
      </c>
      <c r="F1112" s="126"/>
      <c r="G1112" s="35" t="s">
        <v>209</v>
      </c>
      <c r="H1112" s="23" t="s">
        <v>208</v>
      </c>
      <c r="I1112" s="23" t="s">
        <v>207</v>
      </c>
      <c r="J1112" s="23" t="s">
        <v>11</v>
      </c>
    </row>
    <row r="1113" spans="1:10" ht="26.1" customHeight="1" x14ac:dyDescent="0.2">
      <c r="A1113" s="18" t="s">
        <v>227</v>
      </c>
      <c r="B1113" s="16" t="s">
        <v>395</v>
      </c>
      <c r="C1113" s="18" t="s">
        <v>97</v>
      </c>
      <c r="D1113" s="18" t="s">
        <v>394</v>
      </c>
      <c r="E1113" s="133" t="s">
        <v>263</v>
      </c>
      <c r="F1113" s="133"/>
      <c r="G1113" s="17" t="s">
        <v>223</v>
      </c>
      <c r="H1113" s="34">
        <v>1</v>
      </c>
      <c r="I1113" s="15">
        <v>22.84</v>
      </c>
      <c r="J1113" s="15">
        <v>22.84</v>
      </c>
    </row>
    <row r="1114" spans="1:10" ht="39" customHeight="1" x14ac:dyDescent="0.2">
      <c r="A1114" s="40" t="s">
        <v>238</v>
      </c>
      <c r="B1114" s="41" t="s">
        <v>393</v>
      </c>
      <c r="C1114" s="40" t="s">
        <v>97</v>
      </c>
      <c r="D1114" s="40" t="s">
        <v>392</v>
      </c>
      <c r="E1114" s="134" t="s">
        <v>263</v>
      </c>
      <c r="F1114" s="134"/>
      <c r="G1114" s="39" t="s">
        <v>223</v>
      </c>
      <c r="H1114" s="38">
        <v>1</v>
      </c>
      <c r="I1114" s="37">
        <v>0.11</v>
      </c>
      <c r="J1114" s="37">
        <v>0.11</v>
      </c>
    </row>
    <row r="1115" spans="1:10" ht="24" customHeight="1" x14ac:dyDescent="0.2">
      <c r="A1115" s="32" t="s">
        <v>222</v>
      </c>
      <c r="B1115" s="33" t="s">
        <v>262</v>
      </c>
      <c r="C1115" s="32" t="s">
        <v>97</v>
      </c>
      <c r="D1115" s="32" t="s">
        <v>261</v>
      </c>
      <c r="E1115" s="131" t="s">
        <v>256</v>
      </c>
      <c r="F1115" s="131"/>
      <c r="G1115" s="31" t="s">
        <v>223</v>
      </c>
      <c r="H1115" s="30">
        <v>1</v>
      </c>
      <c r="I1115" s="29">
        <v>2.94</v>
      </c>
      <c r="J1115" s="29">
        <v>2.94</v>
      </c>
    </row>
    <row r="1116" spans="1:10" ht="26.1" customHeight="1" x14ac:dyDescent="0.2">
      <c r="A1116" s="32" t="s">
        <v>222</v>
      </c>
      <c r="B1116" s="33" t="s">
        <v>383</v>
      </c>
      <c r="C1116" s="32" t="s">
        <v>97</v>
      </c>
      <c r="D1116" s="32" t="s">
        <v>382</v>
      </c>
      <c r="E1116" s="131" t="s">
        <v>229</v>
      </c>
      <c r="F1116" s="131"/>
      <c r="G1116" s="31" t="s">
        <v>223</v>
      </c>
      <c r="H1116" s="30">
        <v>1</v>
      </c>
      <c r="I1116" s="29">
        <v>0.76</v>
      </c>
      <c r="J1116" s="29">
        <v>0.76</v>
      </c>
    </row>
    <row r="1117" spans="1:10" ht="24" customHeight="1" x14ac:dyDescent="0.2">
      <c r="A1117" s="32" t="s">
        <v>222</v>
      </c>
      <c r="B1117" s="33" t="s">
        <v>258</v>
      </c>
      <c r="C1117" s="32" t="s">
        <v>97</v>
      </c>
      <c r="D1117" s="32" t="s">
        <v>257</v>
      </c>
      <c r="E1117" s="131" t="s">
        <v>256</v>
      </c>
      <c r="F1117" s="131"/>
      <c r="G1117" s="31" t="s">
        <v>223</v>
      </c>
      <c r="H1117" s="30">
        <v>1</v>
      </c>
      <c r="I1117" s="29">
        <v>0.81</v>
      </c>
      <c r="J1117" s="29">
        <v>0.81</v>
      </c>
    </row>
    <row r="1118" spans="1:10" ht="26.1" customHeight="1" x14ac:dyDescent="0.2">
      <c r="A1118" s="32" t="s">
        <v>222</v>
      </c>
      <c r="B1118" s="33" t="s">
        <v>381</v>
      </c>
      <c r="C1118" s="32" t="s">
        <v>97</v>
      </c>
      <c r="D1118" s="32" t="s">
        <v>380</v>
      </c>
      <c r="E1118" s="131" t="s">
        <v>229</v>
      </c>
      <c r="F1118" s="131"/>
      <c r="G1118" s="31" t="s">
        <v>223</v>
      </c>
      <c r="H1118" s="30">
        <v>1</v>
      </c>
      <c r="I1118" s="29">
        <v>0.01</v>
      </c>
      <c r="J1118" s="29">
        <v>0.01</v>
      </c>
    </row>
    <row r="1119" spans="1:10" ht="24" customHeight="1" x14ac:dyDescent="0.2">
      <c r="A1119" s="32" t="s">
        <v>222</v>
      </c>
      <c r="B1119" s="33" t="s">
        <v>391</v>
      </c>
      <c r="C1119" s="32" t="s">
        <v>97</v>
      </c>
      <c r="D1119" s="32" t="s">
        <v>390</v>
      </c>
      <c r="E1119" s="131" t="s">
        <v>248</v>
      </c>
      <c r="F1119" s="131"/>
      <c r="G1119" s="31" t="s">
        <v>223</v>
      </c>
      <c r="H1119" s="30">
        <v>1</v>
      </c>
      <c r="I1119" s="29">
        <v>17.53</v>
      </c>
      <c r="J1119" s="29">
        <v>17.53</v>
      </c>
    </row>
    <row r="1120" spans="1:10" ht="24" customHeight="1" x14ac:dyDescent="0.2">
      <c r="A1120" s="32" t="s">
        <v>222</v>
      </c>
      <c r="B1120" s="33" t="s">
        <v>253</v>
      </c>
      <c r="C1120" s="32" t="s">
        <v>97</v>
      </c>
      <c r="D1120" s="32" t="s">
        <v>252</v>
      </c>
      <c r="E1120" s="131" t="s">
        <v>251</v>
      </c>
      <c r="F1120" s="131"/>
      <c r="G1120" s="31" t="s">
        <v>223</v>
      </c>
      <c r="H1120" s="30">
        <v>1</v>
      </c>
      <c r="I1120" s="29">
        <v>0.06</v>
      </c>
      <c r="J1120" s="29">
        <v>0.06</v>
      </c>
    </row>
    <row r="1121" spans="1:10" ht="24" customHeight="1" x14ac:dyDescent="0.2">
      <c r="A1121" s="32" t="s">
        <v>222</v>
      </c>
      <c r="B1121" s="33" t="s">
        <v>247</v>
      </c>
      <c r="C1121" s="32" t="s">
        <v>97</v>
      </c>
      <c r="D1121" s="32" t="s">
        <v>246</v>
      </c>
      <c r="E1121" s="131" t="s">
        <v>245</v>
      </c>
      <c r="F1121" s="131"/>
      <c r="G1121" s="31" t="s">
        <v>223</v>
      </c>
      <c r="H1121" s="30">
        <v>1</v>
      </c>
      <c r="I1121" s="29">
        <v>0.62</v>
      </c>
      <c r="J1121" s="29">
        <v>0.62</v>
      </c>
    </row>
    <row r="1122" spans="1:10" ht="25.5" x14ac:dyDescent="0.2">
      <c r="A1122" s="28"/>
      <c r="B1122" s="28"/>
      <c r="C1122" s="28"/>
      <c r="D1122" s="28"/>
      <c r="E1122" s="28" t="s">
        <v>217</v>
      </c>
      <c r="F1122" s="27">
        <v>8.2372169</v>
      </c>
      <c r="G1122" s="28" t="s">
        <v>216</v>
      </c>
      <c r="H1122" s="27">
        <v>9.4</v>
      </c>
      <c r="I1122" s="28" t="s">
        <v>215</v>
      </c>
      <c r="J1122" s="27">
        <v>17.64</v>
      </c>
    </row>
    <row r="1123" spans="1:10" ht="15" thickBot="1" x14ac:dyDescent="0.25">
      <c r="A1123" s="28"/>
      <c r="B1123" s="28"/>
      <c r="C1123" s="28"/>
      <c r="D1123" s="28"/>
      <c r="E1123" s="28" t="s">
        <v>214</v>
      </c>
      <c r="F1123" s="27">
        <v>5.37</v>
      </c>
      <c r="G1123" s="28"/>
      <c r="H1123" s="132" t="s">
        <v>213</v>
      </c>
      <c r="I1123" s="132"/>
      <c r="J1123" s="27">
        <v>28.21</v>
      </c>
    </row>
    <row r="1124" spans="1:10" ht="0.95" customHeight="1" thickTop="1" x14ac:dyDescent="0.2">
      <c r="A1124" s="26"/>
      <c r="B1124" s="26"/>
      <c r="C1124" s="26"/>
      <c r="D1124" s="26"/>
      <c r="E1124" s="26"/>
      <c r="F1124" s="26"/>
      <c r="G1124" s="26"/>
      <c r="H1124" s="26"/>
      <c r="I1124" s="26"/>
      <c r="J1124" s="26"/>
    </row>
    <row r="1125" spans="1:10" ht="18" customHeight="1" x14ac:dyDescent="0.2">
      <c r="A1125" s="36"/>
      <c r="B1125" s="23" t="s">
        <v>211</v>
      </c>
      <c r="C1125" s="36" t="s">
        <v>210</v>
      </c>
      <c r="D1125" s="36" t="s">
        <v>10</v>
      </c>
      <c r="E1125" s="126" t="s">
        <v>228</v>
      </c>
      <c r="F1125" s="126"/>
      <c r="G1125" s="35" t="s">
        <v>209</v>
      </c>
      <c r="H1125" s="23" t="s">
        <v>208</v>
      </c>
      <c r="I1125" s="23" t="s">
        <v>207</v>
      </c>
      <c r="J1125" s="23" t="s">
        <v>11</v>
      </c>
    </row>
    <row r="1126" spans="1:10" ht="26.1" customHeight="1" x14ac:dyDescent="0.2">
      <c r="A1126" s="18" t="s">
        <v>227</v>
      </c>
      <c r="B1126" s="16" t="s">
        <v>308</v>
      </c>
      <c r="C1126" s="18" t="s">
        <v>97</v>
      </c>
      <c r="D1126" s="18" t="s">
        <v>307</v>
      </c>
      <c r="E1126" s="133" t="s">
        <v>263</v>
      </c>
      <c r="F1126" s="133"/>
      <c r="G1126" s="17" t="s">
        <v>223</v>
      </c>
      <c r="H1126" s="34">
        <v>1</v>
      </c>
      <c r="I1126" s="15">
        <v>29.92</v>
      </c>
      <c r="J1126" s="15">
        <v>29.92</v>
      </c>
    </row>
    <row r="1127" spans="1:10" ht="26.1" customHeight="1" x14ac:dyDescent="0.2">
      <c r="A1127" s="40" t="s">
        <v>238</v>
      </c>
      <c r="B1127" s="41" t="s">
        <v>389</v>
      </c>
      <c r="C1127" s="40" t="s">
        <v>97</v>
      </c>
      <c r="D1127" s="40" t="s">
        <v>388</v>
      </c>
      <c r="E1127" s="134" t="s">
        <v>263</v>
      </c>
      <c r="F1127" s="134"/>
      <c r="G1127" s="39" t="s">
        <v>223</v>
      </c>
      <c r="H1127" s="38">
        <v>1</v>
      </c>
      <c r="I1127" s="37">
        <v>0.23</v>
      </c>
      <c r="J1127" s="37">
        <v>0.23</v>
      </c>
    </row>
    <row r="1128" spans="1:10" ht="24" customHeight="1" x14ac:dyDescent="0.2">
      <c r="A1128" s="32" t="s">
        <v>222</v>
      </c>
      <c r="B1128" s="33" t="s">
        <v>262</v>
      </c>
      <c r="C1128" s="32" t="s">
        <v>97</v>
      </c>
      <c r="D1128" s="32" t="s">
        <v>261</v>
      </c>
      <c r="E1128" s="131" t="s">
        <v>256</v>
      </c>
      <c r="F1128" s="131"/>
      <c r="G1128" s="31" t="s">
        <v>223</v>
      </c>
      <c r="H1128" s="30">
        <v>1</v>
      </c>
      <c r="I1128" s="29">
        <v>2.94</v>
      </c>
      <c r="J1128" s="29">
        <v>2.94</v>
      </c>
    </row>
    <row r="1129" spans="1:10" ht="26.1" customHeight="1" x14ac:dyDescent="0.2">
      <c r="A1129" s="32" t="s">
        <v>222</v>
      </c>
      <c r="B1129" s="33" t="s">
        <v>383</v>
      </c>
      <c r="C1129" s="32" t="s">
        <v>97</v>
      </c>
      <c r="D1129" s="32" t="s">
        <v>382</v>
      </c>
      <c r="E1129" s="131" t="s">
        <v>229</v>
      </c>
      <c r="F1129" s="131"/>
      <c r="G1129" s="31" t="s">
        <v>223</v>
      </c>
      <c r="H1129" s="30">
        <v>1</v>
      </c>
      <c r="I1129" s="29">
        <v>0.76</v>
      </c>
      <c r="J1129" s="29">
        <v>0.76</v>
      </c>
    </row>
    <row r="1130" spans="1:10" ht="24" customHeight="1" x14ac:dyDescent="0.2">
      <c r="A1130" s="32" t="s">
        <v>222</v>
      </c>
      <c r="B1130" s="33" t="s">
        <v>258</v>
      </c>
      <c r="C1130" s="32" t="s">
        <v>97</v>
      </c>
      <c r="D1130" s="32" t="s">
        <v>257</v>
      </c>
      <c r="E1130" s="131" t="s">
        <v>256</v>
      </c>
      <c r="F1130" s="131"/>
      <c r="G1130" s="31" t="s">
        <v>223</v>
      </c>
      <c r="H1130" s="30">
        <v>1</v>
      </c>
      <c r="I1130" s="29">
        <v>0.81</v>
      </c>
      <c r="J1130" s="29">
        <v>0.81</v>
      </c>
    </row>
    <row r="1131" spans="1:10" ht="26.1" customHeight="1" x14ac:dyDescent="0.2">
      <c r="A1131" s="32" t="s">
        <v>222</v>
      </c>
      <c r="B1131" s="33" t="s">
        <v>381</v>
      </c>
      <c r="C1131" s="32" t="s">
        <v>97</v>
      </c>
      <c r="D1131" s="32" t="s">
        <v>380</v>
      </c>
      <c r="E1131" s="131" t="s">
        <v>229</v>
      </c>
      <c r="F1131" s="131"/>
      <c r="G1131" s="31" t="s">
        <v>223</v>
      </c>
      <c r="H1131" s="30">
        <v>1</v>
      </c>
      <c r="I1131" s="29">
        <v>0.01</v>
      </c>
      <c r="J1131" s="29">
        <v>0.01</v>
      </c>
    </row>
    <row r="1132" spans="1:10" ht="24" customHeight="1" x14ac:dyDescent="0.2">
      <c r="A1132" s="32" t="s">
        <v>222</v>
      </c>
      <c r="B1132" s="33" t="s">
        <v>387</v>
      </c>
      <c r="C1132" s="32" t="s">
        <v>97</v>
      </c>
      <c r="D1132" s="32" t="s">
        <v>386</v>
      </c>
      <c r="E1132" s="131" t="s">
        <v>248</v>
      </c>
      <c r="F1132" s="131"/>
      <c r="G1132" s="31" t="s">
        <v>223</v>
      </c>
      <c r="H1132" s="30">
        <v>1</v>
      </c>
      <c r="I1132" s="29">
        <v>24.49</v>
      </c>
      <c r="J1132" s="29">
        <v>24.49</v>
      </c>
    </row>
    <row r="1133" spans="1:10" ht="24" customHeight="1" x14ac:dyDescent="0.2">
      <c r="A1133" s="32" t="s">
        <v>222</v>
      </c>
      <c r="B1133" s="33" t="s">
        <v>253</v>
      </c>
      <c r="C1133" s="32" t="s">
        <v>97</v>
      </c>
      <c r="D1133" s="32" t="s">
        <v>252</v>
      </c>
      <c r="E1133" s="131" t="s">
        <v>251</v>
      </c>
      <c r="F1133" s="131"/>
      <c r="G1133" s="31" t="s">
        <v>223</v>
      </c>
      <c r="H1133" s="30">
        <v>1</v>
      </c>
      <c r="I1133" s="29">
        <v>0.06</v>
      </c>
      <c r="J1133" s="29">
        <v>0.06</v>
      </c>
    </row>
    <row r="1134" spans="1:10" ht="24" customHeight="1" x14ac:dyDescent="0.2">
      <c r="A1134" s="32" t="s">
        <v>222</v>
      </c>
      <c r="B1134" s="33" t="s">
        <v>247</v>
      </c>
      <c r="C1134" s="32" t="s">
        <v>97</v>
      </c>
      <c r="D1134" s="32" t="s">
        <v>246</v>
      </c>
      <c r="E1134" s="131" t="s">
        <v>245</v>
      </c>
      <c r="F1134" s="131"/>
      <c r="G1134" s="31" t="s">
        <v>223</v>
      </c>
      <c r="H1134" s="30">
        <v>1</v>
      </c>
      <c r="I1134" s="29">
        <v>0.62</v>
      </c>
      <c r="J1134" s="29">
        <v>0.62</v>
      </c>
    </row>
    <row r="1135" spans="1:10" ht="25.5" x14ac:dyDescent="0.2">
      <c r="A1135" s="28"/>
      <c r="B1135" s="28"/>
      <c r="C1135" s="28"/>
      <c r="D1135" s="28"/>
      <c r="E1135" s="28" t="s">
        <v>217</v>
      </c>
      <c r="F1135" s="27">
        <v>11.5433108</v>
      </c>
      <c r="G1135" s="28" t="s">
        <v>216</v>
      </c>
      <c r="H1135" s="27">
        <v>13.18</v>
      </c>
      <c r="I1135" s="28" t="s">
        <v>215</v>
      </c>
      <c r="J1135" s="27">
        <v>24.72</v>
      </c>
    </row>
    <row r="1136" spans="1:10" ht="15" thickBot="1" x14ac:dyDescent="0.25">
      <c r="A1136" s="28"/>
      <c r="B1136" s="28"/>
      <c r="C1136" s="28"/>
      <c r="D1136" s="28"/>
      <c r="E1136" s="28" t="s">
        <v>214</v>
      </c>
      <c r="F1136" s="27">
        <v>7.04</v>
      </c>
      <c r="G1136" s="28"/>
      <c r="H1136" s="132" t="s">
        <v>213</v>
      </c>
      <c r="I1136" s="132"/>
      <c r="J1136" s="27">
        <v>36.96</v>
      </c>
    </row>
    <row r="1137" spans="1:10" ht="0.95" customHeight="1" thickTop="1" x14ac:dyDescent="0.2">
      <c r="A1137" s="26"/>
      <c r="B1137" s="26"/>
      <c r="C1137" s="26"/>
      <c r="D1137" s="26"/>
      <c r="E1137" s="26"/>
      <c r="F1137" s="26"/>
      <c r="G1137" s="26"/>
      <c r="H1137" s="26"/>
      <c r="I1137" s="26"/>
      <c r="J1137" s="26"/>
    </row>
    <row r="1138" spans="1:10" ht="18" customHeight="1" x14ac:dyDescent="0.2">
      <c r="A1138" s="36"/>
      <c r="B1138" s="23" t="s">
        <v>211</v>
      </c>
      <c r="C1138" s="36" t="s">
        <v>210</v>
      </c>
      <c r="D1138" s="36" t="s">
        <v>10</v>
      </c>
      <c r="E1138" s="126" t="s">
        <v>228</v>
      </c>
      <c r="F1138" s="126"/>
      <c r="G1138" s="35" t="s">
        <v>209</v>
      </c>
      <c r="H1138" s="23" t="s">
        <v>208</v>
      </c>
      <c r="I1138" s="23" t="s">
        <v>207</v>
      </c>
      <c r="J1138" s="23" t="s">
        <v>11</v>
      </c>
    </row>
    <row r="1139" spans="1:10" ht="26.1" customHeight="1" x14ac:dyDescent="0.2">
      <c r="A1139" s="18" t="s">
        <v>227</v>
      </c>
      <c r="B1139" s="16" t="s">
        <v>289</v>
      </c>
      <c r="C1139" s="18" t="s">
        <v>97</v>
      </c>
      <c r="D1139" s="18" t="s">
        <v>288</v>
      </c>
      <c r="E1139" s="133" t="s">
        <v>263</v>
      </c>
      <c r="F1139" s="133"/>
      <c r="G1139" s="17" t="s">
        <v>223</v>
      </c>
      <c r="H1139" s="34">
        <v>1</v>
      </c>
      <c r="I1139" s="15">
        <v>28.57</v>
      </c>
      <c r="J1139" s="15">
        <v>28.57</v>
      </c>
    </row>
    <row r="1140" spans="1:10" ht="26.1" customHeight="1" x14ac:dyDescent="0.2">
      <c r="A1140" s="40" t="s">
        <v>238</v>
      </c>
      <c r="B1140" s="41" t="s">
        <v>385</v>
      </c>
      <c r="C1140" s="40" t="s">
        <v>97</v>
      </c>
      <c r="D1140" s="40" t="s">
        <v>384</v>
      </c>
      <c r="E1140" s="134" t="s">
        <v>263</v>
      </c>
      <c r="F1140" s="134"/>
      <c r="G1140" s="39" t="s">
        <v>223</v>
      </c>
      <c r="H1140" s="38">
        <v>1</v>
      </c>
      <c r="I1140" s="37">
        <v>0.21</v>
      </c>
      <c r="J1140" s="37">
        <v>0.21</v>
      </c>
    </row>
    <row r="1141" spans="1:10" ht="24" customHeight="1" x14ac:dyDescent="0.2">
      <c r="A1141" s="32" t="s">
        <v>222</v>
      </c>
      <c r="B1141" s="33" t="s">
        <v>262</v>
      </c>
      <c r="C1141" s="32" t="s">
        <v>97</v>
      </c>
      <c r="D1141" s="32" t="s">
        <v>261</v>
      </c>
      <c r="E1141" s="131" t="s">
        <v>256</v>
      </c>
      <c r="F1141" s="131"/>
      <c r="G1141" s="31" t="s">
        <v>223</v>
      </c>
      <c r="H1141" s="30">
        <v>1</v>
      </c>
      <c r="I1141" s="29">
        <v>2.94</v>
      </c>
      <c r="J1141" s="29">
        <v>2.94</v>
      </c>
    </row>
    <row r="1142" spans="1:10" ht="24" customHeight="1" x14ac:dyDescent="0.2">
      <c r="A1142" s="32" t="s">
        <v>222</v>
      </c>
      <c r="B1142" s="33" t="s">
        <v>258</v>
      </c>
      <c r="C1142" s="32" t="s">
        <v>97</v>
      </c>
      <c r="D1142" s="32" t="s">
        <v>257</v>
      </c>
      <c r="E1142" s="131" t="s">
        <v>256</v>
      </c>
      <c r="F1142" s="131"/>
      <c r="G1142" s="31" t="s">
        <v>223</v>
      </c>
      <c r="H1142" s="30">
        <v>1</v>
      </c>
      <c r="I1142" s="29">
        <v>0.81</v>
      </c>
      <c r="J1142" s="29">
        <v>0.81</v>
      </c>
    </row>
    <row r="1143" spans="1:10" ht="26.1" customHeight="1" x14ac:dyDescent="0.2">
      <c r="A1143" s="32" t="s">
        <v>222</v>
      </c>
      <c r="B1143" s="33" t="s">
        <v>383</v>
      </c>
      <c r="C1143" s="32" t="s">
        <v>97</v>
      </c>
      <c r="D1143" s="32" t="s">
        <v>382</v>
      </c>
      <c r="E1143" s="131" t="s">
        <v>229</v>
      </c>
      <c r="F1143" s="131"/>
      <c r="G1143" s="31" t="s">
        <v>223</v>
      </c>
      <c r="H1143" s="30">
        <v>1</v>
      </c>
      <c r="I1143" s="29">
        <v>0.76</v>
      </c>
      <c r="J1143" s="29">
        <v>0.76</v>
      </c>
    </row>
    <row r="1144" spans="1:10" ht="26.1" customHeight="1" x14ac:dyDescent="0.2">
      <c r="A1144" s="32" t="s">
        <v>222</v>
      </c>
      <c r="B1144" s="33" t="s">
        <v>381</v>
      </c>
      <c r="C1144" s="32" t="s">
        <v>97</v>
      </c>
      <c r="D1144" s="32" t="s">
        <v>380</v>
      </c>
      <c r="E1144" s="131" t="s">
        <v>229</v>
      </c>
      <c r="F1144" s="131"/>
      <c r="G1144" s="31" t="s">
        <v>223</v>
      </c>
      <c r="H1144" s="30">
        <v>1</v>
      </c>
      <c r="I1144" s="29">
        <v>0.01</v>
      </c>
      <c r="J1144" s="29">
        <v>0.01</v>
      </c>
    </row>
    <row r="1145" spans="1:10" ht="26.1" customHeight="1" x14ac:dyDescent="0.2">
      <c r="A1145" s="32" t="s">
        <v>222</v>
      </c>
      <c r="B1145" s="33" t="s">
        <v>379</v>
      </c>
      <c r="C1145" s="32" t="s">
        <v>97</v>
      </c>
      <c r="D1145" s="32" t="s">
        <v>378</v>
      </c>
      <c r="E1145" s="131" t="s">
        <v>248</v>
      </c>
      <c r="F1145" s="131"/>
      <c r="G1145" s="31" t="s">
        <v>223</v>
      </c>
      <c r="H1145" s="30">
        <v>1</v>
      </c>
      <c r="I1145" s="29">
        <v>23.16</v>
      </c>
      <c r="J1145" s="29">
        <v>23.16</v>
      </c>
    </row>
    <row r="1146" spans="1:10" ht="24" customHeight="1" x14ac:dyDescent="0.2">
      <c r="A1146" s="32" t="s">
        <v>222</v>
      </c>
      <c r="B1146" s="33" t="s">
        <v>253</v>
      </c>
      <c r="C1146" s="32" t="s">
        <v>97</v>
      </c>
      <c r="D1146" s="32" t="s">
        <v>252</v>
      </c>
      <c r="E1146" s="131" t="s">
        <v>251</v>
      </c>
      <c r="F1146" s="131"/>
      <c r="G1146" s="31" t="s">
        <v>223</v>
      </c>
      <c r="H1146" s="30">
        <v>1</v>
      </c>
      <c r="I1146" s="29">
        <v>0.06</v>
      </c>
      <c r="J1146" s="29">
        <v>0.06</v>
      </c>
    </row>
    <row r="1147" spans="1:10" ht="24" customHeight="1" x14ac:dyDescent="0.2">
      <c r="A1147" s="32" t="s">
        <v>222</v>
      </c>
      <c r="B1147" s="33" t="s">
        <v>247</v>
      </c>
      <c r="C1147" s="32" t="s">
        <v>97</v>
      </c>
      <c r="D1147" s="32" t="s">
        <v>246</v>
      </c>
      <c r="E1147" s="131" t="s">
        <v>245</v>
      </c>
      <c r="F1147" s="131"/>
      <c r="G1147" s="31" t="s">
        <v>223</v>
      </c>
      <c r="H1147" s="30">
        <v>1</v>
      </c>
      <c r="I1147" s="29">
        <v>0.62</v>
      </c>
      <c r="J1147" s="29">
        <v>0.62</v>
      </c>
    </row>
    <row r="1148" spans="1:10" ht="25.5" x14ac:dyDescent="0.2">
      <c r="A1148" s="28"/>
      <c r="B1148" s="28"/>
      <c r="C1148" s="28"/>
      <c r="D1148" s="28"/>
      <c r="E1148" s="28" t="s">
        <v>217</v>
      </c>
      <c r="F1148" s="27">
        <v>10.9129115</v>
      </c>
      <c r="G1148" s="28" t="s">
        <v>216</v>
      </c>
      <c r="H1148" s="27">
        <v>12.46</v>
      </c>
      <c r="I1148" s="28" t="s">
        <v>215</v>
      </c>
      <c r="J1148" s="27">
        <v>23.37</v>
      </c>
    </row>
    <row r="1149" spans="1:10" ht="15" thickBot="1" x14ac:dyDescent="0.25">
      <c r="A1149" s="28"/>
      <c r="B1149" s="28"/>
      <c r="C1149" s="28"/>
      <c r="D1149" s="28"/>
      <c r="E1149" s="28" t="s">
        <v>214</v>
      </c>
      <c r="F1149" s="27">
        <v>6.72</v>
      </c>
      <c r="G1149" s="28"/>
      <c r="H1149" s="132" t="s">
        <v>213</v>
      </c>
      <c r="I1149" s="132"/>
      <c r="J1149" s="27">
        <v>35.29</v>
      </c>
    </row>
    <row r="1150" spans="1:10" ht="0.95" customHeight="1" thickTop="1" x14ac:dyDescent="0.2">
      <c r="A1150" s="26"/>
      <c r="B1150" s="26"/>
      <c r="C1150" s="26"/>
      <c r="D1150" s="26"/>
      <c r="E1150" s="26"/>
      <c r="F1150" s="26"/>
      <c r="G1150" s="26"/>
      <c r="H1150" s="26"/>
      <c r="I1150" s="26"/>
      <c r="J1150" s="26"/>
    </row>
    <row r="1151" spans="1:10" ht="18" customHeight="1" x14ac:dyDescent="0.2">
      <c r="A1151" s="36"/>
      <c r="B1151" s="23" t="s">
        <v>211</v>
      </c>
      <c r="C1151" s="36" t="s">
        <v>210</v>
      </c>
      <c r="D1151" s="36" t="s">
        <v>10</v>
      </c>
      <c r="E1151" s="126" t="s">
        <v>228</v>
      </c>
      <c r="F1151" s="126"/>
      <c r="G1151" s="35" t="s">
        <v>209</v>
      </c>
      <c r="H1151" s="23" t="s">
        <v>208</v>
      </c>
      <c r="I1151" s="23" t="s">
        <v>207</v>
      </c>
      <c r="J1151" s="23" t="s">
        <v>11</v>
      </c>
    </row>
    <row r="1152" spans="1:10" ht="24" customHeight="1" x14ac:dyDescent="0.2">
      <c r="A1152" s="18" t="s">
        <v>227</v>
      </c>
      <c r="B1152" s="16" t="s">
        <v>316</v>
      </c>
      <c r="C1152" s="18" t="s">
        <v>97</v>
      </c>
      <c r="D1152" s="18" t="s">
        <v>315</v>
      </c>
      <c r="E1152" s="133" t="s">
        <v>263</v>
      </c>
      <c r="F1152" s="133"/>
      <c r="G1152" s="17" t="s">
        <v>223</v>
      </c>
      <c r="H1152" s="34">
        <v>1</v>
      </c>
      <c r="I1152" s="15">
        <v>25.97</v>
      </c>
      <c r="J1152" s="15">
        <v>25.97</v>
      </c>
    </row>
    <row r="1153" spans="1:10" ht="26.1" customHeight="1" x14ac:dyDescent="0.2">
      <c r="A1153" s="40" t="s">
        <v>238</v>
      </c>
      <c r="B1153" s="41" t="s">
        <v>377</v>
      </c>
      <c r="C1153" s="40" t="s">
        <v>97</v>
      </c>
      <c r="D1153" s="40" t="s">
        <v>376</v>
      </c>
      <c r="E1153" s="134" t="s">
        <v>263</v>
      </c>
      <c r="F1153" s="134"/>
      <c r="G1153" s="39" t="s">
        <v>223</v>
      </c>
      <c r="H1153" s="38">
        <v>1</v>
      </c>
      <c r="I1153" s="37">
        <v>0.33</v>
      </c>
      <c r="J1153" s="37">
        <v>0.33</v>
      </c>
    </row>
    <row r="1154" spans="1:10" ht="24" customHeight="1" x14ac:dyDescent="0.2">
      <c r="A1154" s="32" t="s">
        <v>222</v>
      </c>
      <c r="B1154" s="33" t="s">
        <v>262</v>
      </c>
      <c r="C1154" s="32" t="s">
        <v>97</v>
      </c>
      <c r="D1154" s="32" t="s">
        <v>261</v>
      </c>
      <c r="E1154" s="131" t="s">
        <v>256</v>
      </c>
      <c r="F1154" s="131"/>
      <c r="G1154" s="31" t="s">
        <v>223</v>
      </c>
      <c r="H1154" s="30">
        <v>1</v>
      </c>
      <c r="I1154" s="29">
        <v>2.94</v>
      </c>
      <c r="J1154" s="29">
        <v>2.94</v>
      </c>
    </row>
    <row r="1155" spans="1:10" ht="26.1" customHeight="1" x14ac:dyDescent="0.2">
      <c r="A1155" s="32" t="s">
        <v>222</v>
      </c>
      <c r="B1155" s="33" t="s">
        <v>375</v>
      </c>
      <c r="C1155" s="32" t="s">
        <v>97</v>
      </c>
      <c r="D1155" s="32" t="s">
        <v>374</v>
      </c>
      <c r="E1155" s="131" t="s">
        <v>229</v>
      </c>
      <c r="F1155" s="131"/>
      <c r="G1155" s="31" t="s">
        <v>223</v>
      </c>
      <c r="H1155" s="30">
        <v>1</v>
      </c>
      <c r="I1155" s="29">
        <v>1.0900000000000001</v>
      </c>
      <c r="J1155" s="29">
        <v>1.0900000000000001</v>
      </c>
    </row>
    <row r="1156" spans="1:10" ht="24" customHeight="1" x14ac:dyDescent="0.2">
      <c r="A1156" s="32" t="s">
        <v>222</v>
      </c>
      <c r="B1156" s="33" t="s">
        <v>258</v>
      </c>
      <c r="C1156" s="32" t="s">
        <v>97</v>
      </c>
      <c r="D1156" s="32" t="s">
        <v>257</v>
      </c>
      <c r="E1156" s="131" t="s">
        <v>256</v>
      </c>
      <c r="F1156" s="131"/>
      <c r="G1156" s="31" t="s">
        <v>223</v>
      </c>
      <c r="H1156" s="30">
        <v>1</v>
      </c>
      <c r="I1156" s="29">
        <v>0.81</v>
      </c>
      <c r="J1156" s="29">
        <v>0.81</v>
      </c>
    </row>
    <row r="1157" spans="1:10" ht="26.1" customHeight="1" x14ac:dyDescent="0.2">
      <c r="A1157" s="32" t="s">
        <v>222</v>
      </c>
      <c r="B1157" s="33" t="s">
        <v>373</v>
      </c>
      <c r="C1157" s="32" t="s">
        <v>97</v>
      </c>
      <c r="D1157" s="32" t="s">
        <v>372</v>
      </c>
      <c r="E1157" s="131" t="s">
        <v>229</v>
      </c>
      <c r="F1157" s="131"/>
      <c r="G1157" s="31" t="s">
        <v>223</v>
      </c>
      <c r="H1157" s="30">
        <v>1</v>
      </c>
      <c r="I1157" s="29">
        <v>0.74</v>
      </c>
      <c r="J1157" s="29">
        <v>0.74</v>
      </c>
    </row>
    <row r="1158" spans="1:10" ht="24" customHeight="1" x14ac:dyDescent="0.2">
      <c r="A1158" s="32" t="s">
        <v>222</v>
      </c>
      <c r="B1158" s="33" t="s">
        <v>371</v>
      </c>
      <c r="C1158" s="32" t="s">
        <v>97</v>
      </c>
      <c r="D1158" s="32" t="s">
        <v>370</v>
      </c>
      <c r="E1158" s="131" t="s">
        <v>248</v>
      </c>
      <c r="F1158" s="131"/>
      <c r="G1158" s="31" t="s">
        <v>223</v>
      </c>
      <c r="H1158" s="30">
        <v>1</v>
      </c>
      <c r="I1158" s="29">
        <v>19.38</v>
      </c>
      <c r="J1158" s="29">
        <v>19.38</v>
      </c>
    </row>
    <row r="1159" spans="1:10" ht="24" customHeight="1" x14ac:dyDescent="0.2">
      <c r="A1159" s="32" t="s">
        <v>222</v>
      </c>
      <c r="B1159" s="33" t="s">
        <v>253</v>
      </c>
      <c r="C1159" s="32" t="s">
        <v>97</v>
      </c>
      <c r="D1159" s="32" t="s">
        <v>252</v>
      </c>
      <c r="E1159" s="131" t="s">
        <v>251</v>
      </c>
      <c r="F1159" s="131"/>
      <c r="G1159" s="31" t="s">
        <v>223</v>
      </c>
      <c r="H1159" s="30">
        <v>1</v>
      </c>
      <c r="I1159" s="29">
        <v>0.06</v>
      </c>
      <c r="J1159" s="29">
        <v>0.06</v>
      </c>
    </row>
    <row r="1160" spans="1:10" ht="24" customHeight="1" x14ac:dyDescent="0.2">
      <c r="A1160" s="32" t="s">
        <v>222</v>
      </c>
      <c r="B1160" s="33" t="s">
        <v>247</v>
      </c>
      <c r="C1160" s="32" t="s">
        <v>97</v>
      </c>
      <c r="D1160" s="32" t="s">
        <v>246</v>
      </c>
      <c r="E1160" s="131" t="s">
        <v>245</v>
      </c>
      <c r="F1160" s="131"/>
      <c r="G1160" s="31" t="s">
        <v>223</v>
      </c>
      <c r="H1160" s="30">
        <v>1</v>
      </c>
      <c r="I1160" s="29">
        <v>0.62</v>
      </c>
      <c r="J1160" s="29">
        <v>0.62</v>
      </c>
    </row>
    <row r="1161" spans="1:10" ht="25.5" x14ac:dyDescent="0.2">
      <c r="A1161" s="28"/>
      <c r="B1161" s="28"/>
      <c r="C1161" s="28"/>
      <c r="D1161" s="28"/>
      <c r="E1161" s="28" t="s">
        <v>217</v>
      </c>
      <c r="F1161" s="27">
        <v>9.2038291000000001</v>
      </c>
      <c r="G1161" s="28" t="s">
        <v>216</v>
      </c>
      <c r="H1161" s="27">
        <v>10.51</v>
      </c>
      <c r="I1161" s="28" t="s">
        <v>215</v>
      </c>
      <c r="J1161" s="27">
        <v>19.71</v>
      </c>
    </row>
    <row r="1162" spans="1:10" ht="15" thickBot="1" x14ac:dyDescent="0.25">
      <c r="A1162" s="28"/>
      <c r="B1162" s="28"/>
      <c r="C1162" s="28"/>
      <c r="D1162" s="28"/>
      <c r="E1162" s="28" t="s">
        <v>214</v>
      </c>
      <c r="F1162" s="27">
        <v>6.11</v>
      </c>
      <c r="G1162" s="28"/>
      <c r="H1162" s="132" t="s">
        <v>213</v>
      </c>
      <c r="I1162" s="132"/>
      <c r="J1162" s="27">
        <v>32.08</v>
      </c>
    </row>
    <row r="1163" spans="1:10" ht="0.95" customHeight="1" thickTop="1" x14ac:dyDescent="0.2">
      <c r="A1163" s="26"/>
      <c r="B1163" s="26"/>
      <c r="C1163" s="26"/>
      <c r="D1163" s="26"/>
      <c r="E1163" s="26"/>
      <c r="F1163" s="26"/>
      <c r="G1163" s="26"/>
      <c r="H1163" s="26"/>
      <c r="I1163" s="26"/>
      <c r="J1163" s="26"/>
    </row>
    <row r="1164" spans="1:10" ht="18" customHeight="1" x14ac:dyDescent="0.2">
      <c r="A1164" s="36"/>
      <c r="B1164" s="23" t="s">
        <v>211</v>
      </c>
      <c r="C1164" s="36" t="s">
        <v>210</v>
      </c>
      <c r="D1164" s="36" t="s">
        <v>10</v>
      </c>
      <c r="E1164" s="126" t="s">
        <v>228</v>
      </c>
      <c r="F1164" s="126"/>
      <c r="G1164" s="35" t="s">
        <v>209</v>
      </c>
      <c r="H1164" s="23" t="s">
        <v>208</v>
      </c>
      <c r="I1164" s="23" t="s">
        <v>207</v>
      </c>
      <c r="J1164" s="23" t="s">
        <v>11</v>
      </c>
    </row>
    <row r="1165" spans="1:10" ht="39" customHeight="1" x14ac:dyDescent="0.2">
      <c r="A1165" s="18" t="s">
        <v>227</v>
      </c>
      <c r="B1165" s="16" t="s">
        <v>369</v>
      </c>
      <c r="C1165" s="18" t="s">
        <v>97</v>
      </c>
      <c r="D1165" s="18" t="s">
        <v>368</v>
      </c>
      <c r="E1165" s="133" t="s">
        <v>363</v>
      </c>
      <c r="F1165" s="133"/>
      <c r="G1165" s="17" t="s">
        <v>173</v>
      </c>
      <c r="H1165" s="34">
        <v>1</v>
      </c>
      <c r="I1165" s="15">
        <v>2440.23</v>
      </c>
      <c r="J1165" s="15">
        <v>2440.23</v>
      </c>
    </row>
    <row r="1166" spans="1:10" ht="39" customHeight="1" x14ac:dyDescent="0.2">
      <c r="A1166" s="40" t="s">
        <v>238</v>
      </c>
      <c r="B1166" s="41" t="s">
        <v>241</v>
      </c>
      <c r="C1166" s="40" t="s">
        <v>97</v>
      </c>
      <c r="D1166" s="40" t="s">
        <v>240</v>
      </c>
      <c r="E1166" s="134" t="s">
        <v>224</v>
      </c>
      <c r="F1166" s="134"/>
      <c r="G1166" s="39" t="s">
        <v>239</v>
      </c>
      <c r="H1166" s="38">
        <v>4.7533000000000003</v>
      </c>
      <c r="I1166" s="37">
        <v>1.34</v>
      </c>
      <c r="J1166" s="37">
        <v>6.36</v>
      </c>
    </row>
    <row r="1167" spans="1:10" ht="39" customHeight="1" x14ac:dyDescent="0.2">
      <c r="A1167" s="40" t="s">
        <v>238</v>
      </c>
      <c r="B1167" s="41" t="s">
        <v>291</v>
      </c>
      <c r="C1167" s="40" t="s">
        <v>97</v>
      </c>
      <c r="D1167" s="40" t="s">
        <v>290</v>
      </c>
      <c r="E1167" s="134" t="s">
        <v>224</v>
      </c>
      <c r="F1167" s="134"/>
      <c r="G1167" s="39" t="s">
        <v>239</v>
      </c>
      <c r="H1167" s="38">
        <v>0.313</v>
      </c>
      <c r="I1167" s="37">
        <v>29.74</v>
      </c>
      <c r="J1167" s="37">
        <v>9.3000000000000007</v>
      </c>
    </row>
    <row r="1168" spans="1:10" ht="39" customHeight="1" x14ac:dyDescent="0.2">
      <c r="A1168" s="40" t="s">
        <v>238</v>
      </c>
      <c r="B1168" s="41" t="s">
        <v>244</v>
      </c>
      <c r="C1168" s="40" t="s">
        <v>97</v>
      </c>
      <c r="D1168" s="40" t="s">
        <v>243</v>
      </c>
      <c r="E1168" s="134" t="s">
        <v>224</v>
      </c>
      <c r="F1168" s="134"/>
      <c r="G1168" s="39" t="s">
        <v>242</v>
      </c>
      <c r="H1168" s="38">
        <v>13.0715</v>
      </c>
      <c r="I1168" s="37">
        <v>0.56000000000000005</v>
      </c>
      <c r="J1168" s="37">
        <v>7.32</v>
      </c>
    </row>
    <row r="1169" spans="1:10" ht="39" customHeight="1" x14ac:dyDescent="0.2">
      <c r="A1169" s="40" t="s">
        <v>238</v>
      </c>
      <c r="B1169" s="41" t="s">
        <v>293</v>
      </c>
      <c r="C1169" s="40" t="s">
        <v>97</v>
      </c>
      <c r="D1169" s="40" t="s">
        <v>292</v>
      </c>
      <c r="E1169" s="134" t="s">
        <v>224</v>
      </c>
      <c r="F1169" s="134"/>
      <c r="G1169" s="39" t="s">
        <v>242</v>
      </c>
      <c r="H1169" s="38">
        <v>0.42259999999999998</v>
      </c>
      <c r="I1169" s="37">
        <v>28.66</v>
      </c>
      <c r="J1169" s="37">
        <v>12.11</v>
      </c>
    </row>
    <row r="1170" spans="1:10" ht="39" customHeight="1" x14ac:dyDescent="0.2">
      <c r="A1170" s="40" t="s">
        <v>238</v>
      </c>
      <c r="B1170" s="41" t="s">
        <v>367</v>
      </c>
      <c r="C1170" s="40" t="s">
        <v>97</v>
      </c>
      <c r="D1170" s="40" t="s">
        <v>366</v>
      </c>
      <c r="E1170" s="134" t="s">
        <v>363</v>
      </c>
      <c r="F1170" s="134"/>
      <c r="G1170" s="39" t="s">
        <v>352</v>
      </c>
      <c r="H1170" s="38">
        <v>28.936900000000001</v>
      </c>
      <c r="I1170" s="37">
        <v>19.28</v>
      </c>
      <c r="J1170" s="37">
        <v>557.9</v>
      </c>
    </row>
    <row r="1171" spans="1:10" ht="39" customHeight="1" x14ac:dyDescent="0.2">
      <c r="A1171" s="40" t="s">
        <v>238</v>
      </c>
      <c r="B1171" s="41" t="s">
        <v>365</v>
      </c>
      <c r="C1171" s="40" t="s">
        <v>97</v>
      </c>
      <c r="D1171" s="40" t="s">
        <v>364</v>
      </c>
      <c r="E1171" s="134" t="s">
        <v>363</v>
      </c>
      <c r="F1171" s="134"/>
      <c r="G1171" s="39" t="s">
        <v>173</v>
      </c>
      <c r="H1171" s="38">
        <v>1.2</v>
      </c>
      <c r="I1171" s="37">
        <v>484.9</v>
      </c>
      <c r="J1171" s="37">
        <v>581.88</v>
      </c>
    </row>
    <row r="1172" spans="1:10" ht="26.1" customHeight="1" x14ac:dyDescent="0.2">
      <c r="A1172" s="40" t="s">
        <v>238</v>
      </c>
      <c r="B1172" s="41" t="s">
        <v>362</v>
      </c>
      <c r="C1172" s="40" t="s">
        <v>97</v>
      </c>
      <c r="D1172" s="40" t="s">
        <v>361</v>
      </c>
      <c r="E1172" s="134" t="s">
        <v>263</v>
      </c>
      <c r="F1172" s="134"/>
      <c r="G1172" s="39" t="s">
        <v>223</v>
      </c>
      <c r="H1172" s="38">
        <v>0.73560000000000003</v>
      </c>
      <c r="I1172" s="37">
        <v>24.14</v>
      </c>
      <c r="J1172" s="37">
        <v>17.75</v>
      </c>
    </row>
    <row r="1173" spans="1:10" ht="26.1" customHeight="1" x14ac:dyDescent="0.2">
      <c r="A1173" s="40" t="s">
        <v>238</v>
      </c>
      <c r="B1173" s="41" t="s">
        <v>360</v>
      </c>
      <c r="C1173" s="40" t="s">
        <v>97</v>
      </c>
      <c r="D1173" s="40" t="s">
        <v>359</v>
      </c>
      <c r="E1173" s="134" t="s">
        <v>263</v>
      </c>
      <c r="F1173" s="134"/>
      <c r="G1173" s="39" t="s">
        <v>223</v>
      </c>
      <c r="H1173" s="38">
        <v>3.6779999999999999</v>
      </c>
      <c r="I1173" s="37">
        <v>27.48</v>
      </c>
      <c r="J1173" s="37">
        <v>101.07</v>
      </c>
    </row>
    <row r="1174" spans="1:10" ht="24" customHeight="1" x14ac:dyDescent="0.2">
      <c r="A1174" s="40" t="s">
        <v>238</v>
      </c>
      <c r="B1174" s="41" t="s">
        <v>316</v>
      </c>
      <c r="C1174" s="40" t="s">
        <v>97</v>
      </c>
      <c r="D1174" s="40" t="s">
        <v>315</v>
      </c>
      <c r="E1174" s="134" t="s">
        <v>263</v>
      </c>
      <c r="F1174" s="134"/>
      <c r="G1174" s="39" t="s">
        <v>223</v>
      </c>
      <c r="H1174" s="38">
        <v>22.888400000000001</v>
      </c>
      <c r="I1174" s="37">
        <v>25.97</v>
      </c>
      <c r="J1174" s="37">
        <v>594.41</v>
      </c>
    </row>
    <row r="1175" spans="1:10" ht="24" customHeight="1" x14ac:dyDescent="0.2">
      <c r="A1175" s="40" t="s">
        <v>238</v>
      </c>
      <c r="B1175" s="41" t="s">
        <v>277</v>
      </c>
      <c r="C1175" s="40" t="s">
        <v>97</v>
      </c>
      <c r="D1175" s="40" t="s">
        <v>276</v>
      </c>
      <c r="E1175" s="134" t="s">
        <v>263</v>
      </c>
      <c r="F1175" s="134"/>
      <c r="G1175" s="39" t="s">
        <v>223</v>
      </c>
      <c r="H1175" s="38">
        <v>22.888400000000001</v>
      </c>
      <c r="I1175" s="37">
        <v>19.64</v>
      </c>
      <c r="J1175" s="37">
        <v>449.52</v>
      </c>
    </row>
    <row r="1176" spans="1:10" ht="39" customHeight="1" x14ac:dyDescent="0.2">
      <c r="A1176" s="32" t="s">
        <v>222</v>
      </c>
      <c r="B1176" s="33" t="s">
        <v>358</v>
      </c>
      <c r="C1176" s="32" t="s">
        <v>97</v>
      </c>
      <c r="D1176" s="32" t="s">
        <v>357</v>
      </c>
      <c r="E1176" s="131" t="s">
        <v>219</v>
      </c>
      <c r="F1176" s="131"/>
      <c r="G1176" s="31" t="s">
        <v>133</v>
      </c>
      <c r="H1176" s="30">
        <v>1.3111999999999999</v>
      </c>
      <c r="I1176" s="29">
        <v>62.57</v>
      </c>
      <c r="J1176" s="29">
        <v>82.04</v>
      </c>
    </row>
    <row r="1177" spans="1:10" ht="26.1" customHeight="1" x14ac:dyDescent="0.2">
      <c r="A1177" s="32" t="s">
        <v>222</v>
      </c>
      <c r="B1177" s="33" t="s">
        <v>356</v>
      </c>
      <c r="C1177" s="32" t="s">
        <v>97</v>
      </c>
      <c r="D1177" s="32" t="s">
        <v>355</v>
      </c>
      <c r="E1177" s="131" t="s">
        <v>219</v>
      </c>
      <c r="F1177" s="131"/>
      <c r="G1177" s="31" t="s">
        <v>294</v>
      </c>
      <c r="H1177" s="30">
        <v>5.67E-2</v>
      </c>
      <c r="I1177" s="29">
        <v>6.38</v>
      </c>
      <c r="J1177" s="29">
        <v>0.36</v>
      </c>
    </row>
    <row r="1178" spans="1:10" ht="26.1" customHeight="1" x14ac:dyDescent="0.2">
      <c r="A1178" s="32" t="s">
        <v>222</v>
      </c>
      <c r="B1178" s="33" t="s">
        <v>354</v>
      </c>
      <c r="C1178" s="32" t="s">
        <v>97</v>
      </c>
      <c r="D1178" s="32" t="s">
        <v>353</v>
      </c>
      <c r="E1178" s="131" t="s">
        <v>219</v>
      </c>
      <c r="F1178" s="131"/>
      <c r="G1178" s="31" t="s">
        <v>352</v>
      </c>
      <c r="H1178" s="30">
        <v>0.26190000000000002</v>
      </c>
      <c r="I1178" s="29">
        <v>29.15</v>
      </c>
      <c r="J1178" s="29">
        <v>7.63</v>
      </c>
    </row>
    <row r="1179" spans="1:10" ht="26.1" customHeight="1" x14ac:dyDescent="0.2">
      <c r="A1179" s="32" t="s">
        <v>222</v>
      </c>
      <c r="B1179" s="33" t="s">
        <v>351</v>
      </c>
      <c r="C1179" s="32" t="s">
        <v>97</v>
      </c>
      <c r="D1179" s="32" t="s">
        <v>350</v>
      </c>
      <c r="E1179" s="131" t="s">
        <v>219</v>
      </c>
      <c r="F1179" s="131"/>
      <c r="G1179" s="31" t="s">
        <v>86</v>
      </c>
      <c r="H1179" s="30">
        <v>4.4770000000000003</v>
      </c>
      <c r="I1179" s="29">
        <v>2.81</v>
      </c>
      <c r="J1179" s="29">
        <v>12.58</v>
      </c>
    </row>
    <row r="1180" spans="1:10" ht="25.5" x14ac:dyDescent="0.2">
      <c r="A1180" s="28"/>
      <c r="B1180" s="28"/>
      <c r="C1180" s="28"/>
      <c r="D1180" s="28"/>
      <c r="E1180" s="28" t="s">
        <v>217</v>
      </c>
      <c r="F1180" s="27">
        <v>490.4646275974784</v>
      </c>
      <c r="G1180" s="28" t="s">
        <v>216</v>
      </c>
      <c r="H1180" s="27">
        <v>559.87</v>
      </c>
      <c r="I1180" s="28" t="s">
        <v>215</v>
      </c>
      <c r="J1180" s="27">
        <v>1050.33</v>
      </c>
    </row>
    <row r="1181" spans="1:10" ht="15" thickBot="1" x14ac:dyDescent="0.25">
      <c r="A1181" s="28"/>
      <c r="B1181" s="28"/>
      <c r="C1181" s="28"/>
      <c r="D1181" s="28"/>
      <c r="E1181" s="28" t="s">
        <v>214</v>
      </c>
      <c r="F1181" s="27">
        <v>574.42999999999995</v>
      </c>
      <c r="G1181" s="28"/>
      <c r="H1181" s="132" t="s">
        <v>213</v>
      </c>
      <c r="I1181" s="132"/>
      <c r="J1181" s="27">
        <v>3014.66</v>
      </c>
    </row>
    <row r="1182" spans="1:10" ht="0.95" customHeight="1" thickTop="1" x14ac:dyDescent="0.2">
      <c r="A1182" s="26"/>
      <c r="B1182" s="26"/>
      <c r="C1182" s="26"/>
      <c r="D1182" s="26"/>
      <c r="E1182" s="26"/>
      <c r="F1182" s="26"/>
      <c r="G1182" s="26"/>
      <c r="H1182" s="26"/>
      <c r="I1182" s="26"/>
      <c r="J1182" s="26"/>
    </row>
    <row r="1183" spans="1:10" ht="18" customHeight="1" x14ac:dyDescent="0.2">
      <c r="A1183" s="36"/>
      <c r="B1183" s="23" t="s">
        <v>211</v>
      </c>
      <c r="C1183" s="36" t="s">
        <v>210</v>
      </c>
      <c r="D1183" s="36" t="s">
        <v>10</v>
      </c>
      <c r="E1183" s="126" t="s">
        <v>228</v>
      </c>
      <c r="F1183" s="126"/>
      <c r="G1183" s="35" t="s">
        <v>209</v>
      </c>
      <c r="H1183" s="23" t="s">
        <v>208</v>
      </c>
      <c r="I1183" s="23" t="s">
        <v>207</v>
      </c>
      <c r="J1183" s="23" t="s">
        <v>11</v>
      </c>
    </row>
    <row r="1184" spans="1:10" ht="24" customHeight="1" x14ac:dyDescent="0.2">
      <c r="A1184" s="18" t="s">
        <v>227</v>
      </c>
      <c r="B1184" s="16" t="s">
        <v>349</v>
      </c>
      <c r="C1184" s="18" t="s">
        <v>97</v>
      </c>
      <c r="D1184" s="18" t="s">
        <v>348</v>
      </c>
      <c r="E1184" s="133" t="s">
        <v>263</v>
      </c>
      <c r="F1184" s="133"/>
      <c r="G1184" s="17" t="s">
        <v>223</v>
      </c>
      <c r="H1184" s="34">
        <v>1</v>
      </c>
      <c r="I1184" s="15">
        <v>28.64</v>
      </c>
      <c r="J1184" s="15">
        <v>28.64</v>
      </c>
    </row>
    <row r="1185" spans="1:10" ht="26.1" customHeight="1" x14ac:dyDescent="0.2">
      <c r="A1185" s="40" t="s">
        <v>238</v>
      </c>
      <c r="B1185" s="41" t="s">
        <v>347</v>
      </c>
      <c r="C1185" s="40" t="s">
        <v>97</v>
      </c>
      <c r="D1185" s="40" t="s">
        <v>346</v>
      </c>
      <c r="E1185" s="134" t="s">
        <v>263</v>
      </c>
      <c r="F1185" s="134"/>
      <c r="G1185" s="39" t="s">
        <v>223</v>
      </c>
      <c r="H1185" s="38">
        <v>1</v>
      </c>
      <c r="I1185" s="37">
        <v>0.25</v>
      </c>
      <c r="J1185" s="37">
        <v>0.25</v>
      </c>
    </row>
    <row r="1186" spans="1:10" ht="24" customHeight="1" x14ac:dyDescent="0.2">
      <c r="A1186" s="32" t="s">
        <v>222</v>
      </c>
      <c r="B1186" s="33" t="s">
        <v>262</v>
      </c>
      <c r="C1186" s="32" t="s">
        <v>97</v>
      </c>
      <c r="D1186" s="32" t="s">
        <v>261</v>
      </c>
      <c r="E1186" s="131" t="s">
        <v>256</v>
      </c>
      <c r="F1186" s="131"/>
      <c r="G1186" s="31" t="s">
        <v>223</v>
      </c>
      <c r="H1186" s="30">
        <v>1</v>
      </c>
      <c r="I1186" s="29">
        <v>2.94</v>
      </c>
      <c r="J1186" s="29">
        <v>2.94</v>
      </c>
    </row>
    <row r="1187" spans="1:10" ht="26.1" customHeight="1" x14ac:dyDescent="0.2">
      <c r="A1187" s="32" t="s">
        <v>222</v>
      </c>
      <c r="B1187" s="33" t="s">
        <v>345</v>
      </c>
      <c r="C1187" s="32" t="s">
        <v>97</v>
      </c>
      <c r="D1187" s="32" t="s">
        <v>344</v>
      </c>
      <c r="E1187" s="131" t="s">
        <v>229</v>
      </c>
      <c r="F1187" s="131"/>
      <c r="G1187" s="31" t="s">
        <v>223</v>
      </c>
      <c r="H1187" s="30">
        <v>1</v>
      </c>
      <c r="I1187" s="29">
        <v>1.5</v>
      </c>
      <c r="J1187" s="29">
        <v>1.5</v>
      </c>
    </row>
    <row r="1188" spans="1:10" ht="24" customHeight="1" x14ac:dyDescent="0.2">
      <c r="A1188" s="32" t="s">
        <v>222</v>
      </c>
      <c r="B1188" s="33" t="s">
        <v>258</v>
      </c>
      <c r="C1188" s="32" t="s">
        <v>97</v>
      </c>
      <c r="D1188" s="32" t="s">
        <v>257</v>
      </c>
      <c r="E1188" s="131" t="s">
        <v>256</v>
      </c>
      <c r="F1188" s="131"/>
      <c r="G1188" s="31" t="s">
        <v>223</v>
      </c>
      <c r="H1188" s="30">
        <v>1</v>
      </c>
      <c r="I1188" s="29">
        <v>0.81</v>
      </c>
      <c r="J1188" s="29">
        <v>0.81</v>
      </c>
    </row>
    <row r="1189" spans="1:10" ht="26.1" customHeight="1" x14ac:dyDescent="0.2">
      <c r="A1189" s="32" t="s">
        <v>222</v>
      </c>
      <c r="B1189" s="33" t="s">
        <v>343</v>
      </c>
      <c r="C1189" s="32" t="s">
        <v>97</v>
      </c>
      <c r="D1189" s="32" t="s">
        <v>342</v>
      </c>
      <c r="E1189" s="131" t="s">
        <v>229</v>
      </c>
      <c r="F1189" s="131"/>
      <c r="G1189" s="31" t="s">
        <v>223</v>
      </c>
      <c r="H1189" s="30">
        <v>1</v>
      </c>
      <c r="I1189" s="29">
        <v>1.48</v>
      </c>
      <c r="J1189" s="29">
        <v>1.48</v>
      </c>
    </row>
    <row r="1190" spans="1:10" ht="24" customHeight="1" x14ac:dyDescent="0.2">
      <c r="A1190" s="32" t="s">
        <v>222</v>
      </c>
      <c r="B1190" s="33" t="s">
        <v>341</v>
      </c>
      <c r="C1190" s="32" t="s">
        <v>97</v>
      </c>
      <c r="D1190" s="32" t="s">
        <v>340</v>
      </c>
      <c r="E1190" s="131" t="s">
        <v>248</v>
      </c>
      <c r="F1190" s="131"/>
      <c r="G1190" s="31" t="s">
        <v>223</v>
      </c>
      <c r="H1190" s="30">
        <v>1</v>
      </c>
      <c r="I1190" s="29">
        <v>20.98</v>
      </c>
      <c r="J1190" s="29">
        <v>20.98</v>
      </c>
    </row>
    <row r="1191" spans="1:10" ht="24" customHeight="1" x14ac:dyDescent="0.2">
      <c r="A1191" s="32" t="s">
        <v>222</v>
      </c>
      <c r="B1191" s="33" t="s">
        <v>253</v>
      </c>
      <c r="C1191" s="32" t="s">
        <v>97</v>
      </c>
      <c r="D1191" s="32" t="s">
        <v>252</v>
      </c>
      <c r="E1191" s="131" t="s">
        <v>251</v>
      </c>
      <c r="F1191" s="131"/>
      <c r="G1191" s="31" t="s">
        <v>223</v>
      </c>
      <c r="H1191" s="30">
        <v>1</v>
      </c>
      <c r="I1191" s="29">
        <v>0.06</v>
      </c>
      <c r="J1191" s="29">
        <v>0.06</v>
      </c>
    </row>
    <row r="1192" spans="1:10" ht="24" customHeight="1" x14ac:dyDescent="0.2">
      <c r="A1192" s="32" t="s">
        <v>222</v>
      </c>
      <c r="B1192" s="33" t="s">
        <v>247</v>
      </c>
      <c r="C1192" s="32" t="s">
        <v>97</v>
      </c>
      <c r="D1192" s="32" t="s">
        <v>246</v>
      </c>
      <c r="E1192" s="131" t="s">
        <v>245</v>
      </c>
      <c r="F1192" s="131"/>
      <c r="G1192" s="31" t="s">
        <v>223</v>
      </c>
      <c r="H1192" s="30">
        <v>1</v>
      </c>
      <c r="I1192" s="29">
        <v>0.62</v>
      </c>
      <c r="J1192" s="29">
        <v>0.62</v>
      </c>
    </row>
    <row r="1193" spans="1:10" ht="25.5" x14ac:dyDescent="0.2">
      <c r="A1193" s="28"/>
      <c r="B1193" s="28"/>
      <c r="C1193" s="28"/>
      <c r="D1193" s="28"/>
      <c r="E1193" s="28" t="s">
        <v>217</v>
      </c>
      <c r="F1193" s="27">
        <v>9.9136120000000005</v>
      </c>
      <c r="G1193" s="28" t="s">
        <v>216</v>
      </c>
      <c r="H1193" s="27">
        <v>11.32</v>
      </c>
      <c r="I1193" s="28" t="s">
        <v>215</v>
      </c>
      <c r="J1193" s="27">
        <v>21.23</v>
      </c>
    </row>
    <row r="1194" spans="1:10" ht="15" thickBot="1" x14ac:dyDescent="0.25">
      <c r="A1194" s="28"/>
      <c r="B1194" s="28"/>
      <c r="C1194" s="28"/>
      <c r="D1194" s="28"/>
      <c r="E1194" s="28" t="s">
        <v>214</v>
      </c>
      <c r="F1194" s="27">
        <v>6.74</v>
      </c>
      <c r="G1194" s="28"/>
      <c r="H1194" s="132" t="s">
        <v>213</v>
      </c>
      <c r="I1194" s="132"/>
      <c r="J1194" s="27">
        <v>35.380000000000003</v>
      </c>
    </row>
    <row r="1195" spans="1:10" ht="0.95" customHeight="1" thickTop="1" x14ac:dyDescent="0.2">
      <c r="A1195" s="26"/>
      <c r="B1195" s="26"/>
      <c r="C1195" s="26"/>
      <c r="D1195" s="26"/>
      <c r="E1195" s="26"/>
      <c r="F1195" s="26"/>
      <c r="G1195" s="26"/>
      <c r="H1195" s="26"/>
      <c r="I1195" s="26"/>
      <c r="J1195" s="26"/>
    </row>
    <row r="1196" spans="1:10" ht="18" customHeight="1" x14ac:dyDescent="0.2">
      <c r="A1196" s="36"/>
      <c r="B1196" s="23" t="s">
        <v>211</v>
      </c>
      <c r="C1196" s="36" t="s">
        <v>210</v>
      </c>
      <c r="D1196" s="36" t="s">
        <v>10</v>
      </c>
      <c r="E1196" s="126" t="s">
        <v>228</v>
      </c>
      <c r="F1196" s="126"/>
      <c r="G1196" s="35" t="s">
        <v>209</v>
      </c>
      <c r="H1196" s="23" t="s">
        <v>208</v>
      </c>
      <c r="I1196" s="23" t="s">
        <v>207</v>
      </c>
      <c r="J1196" s="23" t="s">
        <v>11</v>
      </c>
    </row>
    <row r="1197" spans="1:10" ht="39" customHeight="1" x14ac:dyDescent="0.2">
      <c r="A1197" s="18" t="s">
        <v>227</v>
      </c>
      <c r="B1197" s="16" t="s">
        <v>339</v>
      </c>
      <c r="C1197" s="18" t="s">
        <v>97</v>
      </c>
      <c r="D1197" s="18" t="s">
        <v>338</v>
      </c>
      <c r="E1197" s="133" t="s">
        <v>224</v>
      </c>
      <c r="F1197" s="133"/>
      <c r="G1197" s="17" t="s">
        <v>242</v>
      </c>
      <c r="H1197" s="34">
        <v>1</v>
      </c>
      <c r="I1197" s="15">
        <v>0.56999999999999995</v>
      </c>
      <c r="J1197" s="15">
        <v>0.56999999999999995</v>
      </c>
    </row>
    <row r="1198" spans="1:10" ht="39" customHeight="1" x14ac:dyDescent="0.2">
      <c r="A1198" s="40" t="s">
        <v>238</v>
      </c>
      <c r="B1198" s="41" t="s">
        <v>335</v>
      </c>
      <c r="C1198" s="40" t="s">
        <v>97</v>
      </c>
      <c r="D1198" s="40" t="s">
        <v>334</v>
      </c>
      <c r="E1198" s="134" t="s">
        <v>224</v>
      </c>
      <c r="F1198" s="134"/>
      <c r="G1198" s="39" t="s">
        <v>223</v>
      </c>
      <c r="H1198" s="38">
        <v>1</v>
      </c>
      <c r="I1198" s="37">
        <v>0.5</v>
      </c>
      <c r="J1198" s="37">
        <v>0.5</v>
      </c>
    </row>
    <row r="1199" spans="1:10" ht="39" customHeight="1" x14ac:dyDescent="0.2">
      <c r="A1199" s="40" t="s">
        <v>238</v>
      </c>
      <c r="B1199" s="41" t="s">
        <v>333</v>
      </c>
      <c r="C1199" s="40" t="s">
        <v>97</v>
      </c>
      <c r="D1199" s="40" t="s">
        <v>332</v>
      </c>
      <c r="E1199" s="134" t="s">
        <v>224</v>
      </c>
      <c r="F1199" s="134"/>
      <c r="G1199" s="39" t="s">
        <v>223</v>
      </c>
      <c r="H1199" s="38">
        <v>1</v>
      </c>
      <c r="I1199" s="37">
        <v>7.0000000000000007E-2</v>
      </c>
      <c r="J1199" s="37">
        <v>7.0000000000000007E-2</v>
      </c>
    </row>
    <row r="1200" spans="1:10" ht="25.5" x14ac:dyDescent="0.2">
      <c r="A1200" s="28"/>
      <c r="B1200" s="28"/>
      <c r="C1200" s="28"/>
      <c r="D1200" s="28"/>
      <c r="E1200" s="28" t="s">
        <v>217</v>
      </c>
      <c r="F1200" s="27">
        <v>0</v>
      </c>
      <c r="G1200" s="28" t="s">
        <v>216</v>
      </c>
      <c r="H1200" s="27">
        <v>0</v>
      </c>
      <c r="I1200" s="28" t="s">
        <v>215</v>
      </c>
      <c r="J1200" s="27">
        <v>0</v>
      </c>
    </row>
    <row r="1201" spans="1:10" ht="15" thickBot="1" x14ac:dyDescent="0.25">
      <c r="A1201" s="28"/>
      <c r="B1201" s="28"/>
      <c r="C1201" s="28"/>
      <c r="D1201" s="28"/>
      <c r="E1201" s="28" t="s">
        <v>214</v>
      </c>
      <c r="F1201" s="27">
        <v>0.13</v>
      </c>
      <c r="G1201" s="28"/>
      <c r="H1201" s="132" t="s">
        <v>213</v>
      </c>
      <c r="I1201" s="132"/>
      <c r="J1201" s="27">
        <v>0.7</v>
      </c>
    </row>
    <row r="1202" spans="1:10" ht="0.95" customHeight="1" thickTop="1" x14ac:dyDescent="0.2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</row>
    <row r="1203" spans="1:10" ht="18" customHeight="1" x14ac:dyDescent="0.2">
      <c r="A1203" s="36"/>
      <c r="B1203" s="23" t="s">
        <v>211</v>
      </c>
      <c r="C1203" s="36" t="s">
        <v>210</v>
      </c>
      <c r="D1203" s="36" t="s">
        <v>10</v>
      </c>
      <c r="E1203" s="126" t="s">
        <v>228</v>
      </c>
      <c r="F1203" s="126"/>
      <c r="G1203" s="35" t="s">
        <v>209</v>
      </c>
      <c r="H1203" s="23" t="s">
        <v>208</v>
      </c>
      <c r="I1203" s="23" t="s">
        <v>207</v>
      </c>
      <c r="J1203" s="23" t="s">
        <v>11</v>
      </c>
    </row>
    <row r="1204" spans="1:10" ht="39" customHeight="1" x14ac:dyDescent="0.2">
      <c r="A1204" s="18" t="s">
        <v>227</v>
      </c>
      <c r="B1204" s="16" t="s">
        <v>337</v>
      </c>
      <c r="C1204" s="18" t="s">
        <v>97</v>
      </c>
      <c r="D1204" s="18" t="s">
        <v>336</v>
      </c>
      <c r="E1204" s="133" t="s">
        <v>224</v>
      </c>
      <c r="F1204" s="133"/>
      <c r="G1204" s="17" t="s">
        <v>239</v>
      </c>
      <c r="H1204" s="34">
        <v>1</v>
      </c>
      <c r="I1204" s="15">
        <v>9.2200000000000006</v>
      </c>
      <c r="J1204" s="15">
        <v>9.2200000000000006</v>
      </c>
    </row>
    <row r="1205" spans="1:10" ht="39" customHeight="1" x14ac:dyDescent="0.2">
      <c r="A1205" s="40" t="s">
        <v>238</v>
      </c>
      <c r="B1205" s="41" t="s">
        <v>335</v>
      </c>
      <c r="C1205" s="40" t="s">
        <v>97</v>
      </c>
      <c r="D1205" s="40" t="s">
        <v>334</v>
      </c>
      <c r="E1205" s="134" t="s">
        <v>224</v>
      </c>
      <c r="F1205" s="134"/>
      <c r="G1205" s="39" t="s">
        <v>223</v>
      </c>
      <c r="H1205" s="38">
        <v>1</v>
      </c>
      <c r="I1205" s="37">
        <v>0.5</v>
      </c>
      <c r="J1205" s="37">
        <v>0.5</v>
      </c>
    </row>
    <row r="1206" spans="1:10" ht="39" customHeight="1" x14ac:dyDescent="0.2">
      <c r="A1206" s="40" t="s">
        <v>238</v>
      </c>
      <c r="B1206" s="41" t="s">
        <v>333</v>
      </c>
      <c r="C1206" s="40" t="s">
        <v>97</v>
      </c>
      <c r="D1206" s="40" t="s">
        <v>332</v>
      </c>
      <c r="E1206" s="134" t="s">
        <v>224</v>
      </c>
      <c r="F1206" s="134"/>
      <c r="G1206" s="39" t="s">
        <v>223</v>
      </c>
      <c r="H1206" s="38">
        <v>1</v>
      </c>
      <c r="I1206" s="37">
        <v>7.0000000000000007E-2</v>
      </c>
      <c r="J1206" s="37">
        <v>7.0000000000000007E-2</v>
      </c>
    </row>
    <row r="1207" spans="1:10" ht="39" customHeight="1" x14ac:dyDescent="0.2">
      <c r="A1207" s="40" t="s">
        <v>238</v>
      </c>
      <c r="B1207" s="41" t="s">
        <v>331</v>
      </c>
      <c r="C1207" s="40" t="s">
        <v>97</v>
      </c>
      <c r="D1207" s="40" t="s">
        <v>330</v>
      </c>
      <c r="E1207" s="134" t="s">
        <v>224</v>
      </c>
      <c r="F1207" s="134"/>
      <c r="G1207" s="39" t="s">
        <v>223</v>
      </c>
      <c r="H1207" s="38">
        <v>1</v>
      </c>
      <c r="I1207" s="37">
        <v>0.63</v>
      </c>
      <c r="J1207" s="37">
        <v>0.63</v>
      </c>
    </row>
    <row r="1208" spans="1:10" ht="39" customHeight="1" x14ac:dyDescent="0.2">
      <c r="A1208" s="40" t="s">
        <v>238</v>
      </c>
      <c r="B1208" s="41" t="s">
        <v>327</v>
      </c>
      <c r="C1208" s="40" t="s">
        <v>97</v>
      </c>
      <c r="D1208" s="40" t="s">
        <v>326</v>
      </c>
      <c r="E1208" s="134" t="s">
        <v>224</v>
      </c>
      <c r="F1208" s="134"/>
      <c r="G1208" s="39" t="s">
        <v>223</v>
      </c>
      <c r="H1208" s="38">
        <v>1</v>
      </c>
      <c r="I1208" s="37">
        <v>8.02</v>
      </c>
      <c r="J1208" s="37">
        <v>8.02</v>
      </c>
    </row>
    <row r="1209" spans="1:10" ht="25.5" x14ac:dyDescent="0.2">
      <c r="A1209" s="28"/>
      <c r="B1209" s="28"/>
      <c r="C1209" s="28"/>
      <c r="D1209" s="28"/>
      <c r="E1209" s="28" t="s">
        <v>217</v>
      </c>
      <c r="F1209" s="27">
        <v>0</v>
      </c>
      <c r="G1209" s="28" t="s">
        <v>216</v>
      </c>
      <c r="H1209" s="27">
        <v>0</v>
      </c>
      <c r="I1209" s="28" t="s">
        <v>215</v>
      </c>
      <c r="J1209" s="27">
        <v>0</v>
      </c>
    </row>
    <row r="1210" spans="1:10" ht="15" thickBot="1" x14ac:dyDescent="0.25">
      <c r="A1210" s="28"/>
      <c r="B1210" s="28"/>
      <c r="C1210" s="28"/>
      <c r="D1210" s="28"/>
      <c r="E1210" s="28" t="s">
        <v>214</v>
      </c>
      <c r="F1210" s="27">
        <v>2.17</v>
      </c>
      <c r="G1210" s="28"/>
      <c r="H1210" s="132" t="s">
        <v>213</v>
      </c>
      <c r="I1210" s="132"/>
      <c r="J1210" s="27">
        <v>11.39</v>
      </c>
    </row>
    <row r="1211" spans="1:10" ht="0.95" customHeight="1" thickTop="1" x14ac:dyDescent="0.2">
      <c r="A1211" s="26"/>
      <c r="B1211" s="26"/>
      <c r="C1211" s="26"/>
      <c r="D1211" s="26"/>
      <c r="E1211" s="26"/>
      <c r="F1211" s="26"/>
      <c r="G1211" s="26"/>
      <c r="H1211" s="26"/>
      <c r="I1211" s="26"/>
      <c r="J1211" s="26"/>
    </row>
    <row r="1212" spans="1:10" ht="18" customHeight="1" x14ac:dyDescent="0.2">
      <c r="A1212" s="36"/>
      <c r="B1212" s="23" t="s">
        <v>211</v>
      </c>
      <c r="C1212" s="36" t="s">
        <v>210</v>
      </c>
      <c r="D1212" s="36" t="s">
        <v>10</v>
      </c>
      <c r="E1212" s="126" t="s">
        <v>228</v>
      </c>
      <c r="F1212" s="126"/>
      <c r="G1212" s="35" t="s">
        <v>209</v>
      </c>
      <c r="H1212" s="23" t="s">
        <v>208</v>
      </c>
      <c r="I1212" s="23" t="s">
        <v>207</v>
      </c>
      <c r="J1212" s="23" t="s">
        <v>11</v>
      </c>
    </row>
    <row r="1213" spans="1:10" ht="39" customHeight="1" x14ac:dyDescent="0.2">
      <c r="A1213" s="18" t="s">
        <v>227</v>
      </c>
      <c r="B1213" s="16" t="s">
        <v>335</v>
      </c>
      <c r="C1213" s="18" t="s">
        <v>97</v>
      </c>
      <c r="D1213" s="18" t="s">
        <v>334</v>
      </c>
      <c r="E1213" s="133" t="s">
        <v>224</v>
      </c>
      <c r="F1213" s="133"/>
      <c r="G1213" s="17" t="s">
        <v>223</v>
      </c>
      <c r="H1213" s="34">
        <v>1</v>
      </c>
      <c r="I1213" s="15">
        <v>0.5</v>
      </c>
      <c r="J1213" s="15">
        <v>0.5</v>
      </c>
    </row>
    <row r="1214" spans="1:10" ht="78" customHeight="1" x14ac:dyDescent="0.2">
      <c r="A1214" s="32" t="s">
        <v>222</v>
      </c>
      <c r="B1214" s="33" t="s">
        <v>329</v>
      </c>
      <c r="C1214" s="32" t="s">
        <v>97</v>
      </c>
      <c r="D1214" s="32" t="s">
        <v>328</v>
      </c>
      <c r="E1214" s="131" t="s">
        <v>229</v>
      </c>
      <c r="F1214" s="131"/>
      <c r="G1214" s="31" t="s">
        <v>41</v>
      </c>
      <c r="H1214" s="30">
        <v>5.3300000000000001E-5</v>
      </c>
      <c r="I1214" s="29">
        <v>9528.24</v>
      </c>
      <c r="J1214" s="29">
        <v>0.5</v>
      </c>
    </row>
    <row r="1215" spans="1:10" ht="25.5" x14ac:dyDescent="0.2">
      <c r="A1215" s="28"/>
      <c r="B1215" s="28"/>
      <c r="C1215" s="28"/>
      <c r="D1215" s="28"/>
      <c r="E1215" s="28" t="s">
        <v>217</v>
      </c>
      <c r="F1215" s="27">
        <v>0</v>
      </c>
      <c r="G1215" s="28" t="s">
        <v>216</v>
      </c>
      <c r="H1215" s="27">
        <v>0</v>
      </c>
      <c r="I1215" s="28" t="s">
        <v>215</v>
      </c>
      <c r="J1215" s="27">
        <v>0</v>
      </c>
    </row>
    <row r="1216" spans="1:10" ht="15" thickBot="1" x14ac:dyDescent="0.25">
      <c r="A1216" s="28"/>
      <c r="B1216" s="28"/>
      <c r="C1216" s="28"/>
      <c r="D1216" s="28"/>
      <c r="E1216" s="28" t="s">
        <v>214</v>
      </c>
      <c r="F1216" s="27">
        <v>0.11</v>
      </c>
      <c r="G1216" s="28"/>
      <c r="H1216" s="132" t="s">
        <v>213</v>
      </c>
      <c r="I1216" s="132"/>
      <c r="J1216" s="27">
        <v>0.61</v>
      </c>
    </row>
    <row r="1217" spans="1:10" ht="0.95" customHeight="1" thickTop="1" x14ac:dyDescent="0.2">
      <c r="A1217" s="26"/>
      <c r="B1217" s="26"/>
      <c r="C1217" s="26"/>
      <c r="D1217" s="26"/>
      <c r="E1217" s="26"/>
      <c r="F1217" s="26"/>
      <c r="G1217" s="26"/>
      <c r="H1217" s="26"/>
      <c r="I1217" s="26"/>
      <c r="J1217" s="26"/>
    </row>
    <row r="1218" spans="1:10" ht="18" customHeight="1" x14ac:dyDescent="0.2">
      <c r="A1218" s="36"/>
      <c r="B1218" s="23" t="s">
        <v>211</v>
      </c>
      <c r="C1218" s="36" t="s">
        <v>210</v>
      </c>
      <c r="D1218" s="36" t="s">
        <v>10</v>
      </c>
      <c r="E1218" s="126" t="s">
        <v>228</v>
      </c>
      <c r="F1218" s="126"/>
      <c r="G1218" s="35" t="s">
        <v>209</v>
      </c>
      <c r="H1218" s="23" t="s">
        <v>208</v>
      </c>
      <c r="I1218" s="23" t="s">
        <v>207</v>
      </c>
      <c r="J1218" s="23" t="s">
        <v>11</v>
      </c>
    </row>
    <row r="1219" spans="1:10" ht="39" customHeight="1" x14ac:dyDescent="0.2">
      <c r="A1219" s="18" t="s">
        <v>227</v>
      </c>
      <c r="B1219" s="16" t="s">
        <v>333</v>
      </c>
      <c r="C1219" s="18" t="s">
        <v>97</v>
      </c>
      <c r="D1219" s="18" t="s">
        <v>332</v>
      </c>
      <c r="E1219" s="133" t="s">
        <v>224</v>
      </c>
      <c r="F1219" s="133"/>
      <c r="G1219" s="17" t="s">
        <v>223</v>
      </c>
      <c r="H1219" s="34">
        <v>1</v>
      </c>
      <c r="I1219" s="15">
        <v>7.0000000000000007E-2</v>
      </c>
      <c r="J1219" s="15">
        <v>7.0000000000000007E-2</v>
      </c>
    </row>
    <row r="1220" spans="1:10" ht="78" customHeight="1" x14ac:dyDescent="0.2">
      <c r="A1220" s="32" t="s">
        <v>222</v>
      </c>
      <c r="B1220" s="33" t="s">
        <v>329</v>
      </c>
      <c r="C1220" s="32" t="s">
        <v>97</v>
      </c>
      <c r="D1220" s="32" t="s">
        <v>328</v>
      </c>
      <c r="E1220" s="131" t="s">
        <v>229</v>
      </c>
      <c r="F1220" s="131"/>
      <c r="G1220" s="31" t="s">
        <v>41</v>
      </c>
      <c r="H1220" s="30">
        <v>7.4000000000000003E-6</v>
      </c>
      <c r="I1220" s="29">
        <v>9528.24</v>
      </c>
      <c r="J1220" s="29">
        <v>7.0000000000000007E-2</v>
      </c>
    </row>
    <row r="1221" spans="1:10" ht="25.5" x14ac:dyDescent="0.2">
      <c r="A1221" s="28"/>
      <c r="B1221" s="28"/>
      <c r="C1221" s="28"/>
      <c r="D1221" s="28"/>
      <c r="E1221" s="28" t="s">
        <v>217</v>
      </c>
      <c r="F1221" s="27">
        <v>0</v>
      </c>
      <c r="G1221" s="28" t="s">
        <v>216</v>
      </c>
      <c r="H1221" s="27">
        <v>0</v>
      </c>
      <c r="I1221" s="28" t="s">
        <v>215</v>
      </c>
      <c r="J1221" s="27">
        <v>0</v>
      </c>
    </row>
    <row r="1222" spans="1:10" ht="15" thickBot="1" x14ac:dyDescent="0.25">
      <c r="A1222" s="28"/>
      <c r="B1222" s="28"/>
      <c r="C1222" s="28"/>
      <c r="D1222" s="28"/>
      <c r="E1222" s="28" t="s">
        <v>214</v>
      </c>
      <c r="F1222" s="27">
        <v>0.01</v>
      </c>
      <c r="G1222" s="28"/>
      <c r="H1222" s="132" t="s">
        <v>213</v>
      </c>
      <c r="I1222" s="132"/>
      <c r="J1222" s="27">
        <v>0.08</v>
      </c>
    </row>
    <row r="1223" spans="1:10" ht="0.95" customHeight="1" thickTop="1" x14ac:dyDescent="0.2">
      <c r="A1223" s="26"/>
      <c r="B1223" s="26"/>
      <c r="C1223" s="26"/>
      <c r="D1223" s="26"/>
      <c r="E1223" s="26"/>
      <c r="F1223" s="26"/>
      <c r="G1223" s="26"/>
      <c r="H1223" s="26"/>
      <c r="I1223" s="26"/>
      <c r="J1223" s="26"/>
    </row>
    <row r="1224" spans="1:10" ht="18" customHeight="1" x14ac:dyDescent="0.2">
      <c r="A1224" s="36"/>
      <c r="B1224" s="23" t="s">
        <v>211</v>
      </c>
      <c r="C1224" s="36" t="s">
        <v>210</v>
      </c>
      <c r="D1224" s="36" t="s">
        <v>10</v>
      </c>
      <c r="E1224" s="126" t="s">
        <v>228</v>
      </c>
      <c r="F1224" s="126"/>
      <c r="G1224" s="35" t="s">
        <v>209</v>
      </c>
      <c r="H1224" s="23" t="s">
        <v>208</v>
      </c>
      <c r="I1224" s="23" t="s">
        <v>207</v>
      </c>
      <c r="J1224" s="23" t="s">
        <v>11</v>
      </c>
    </row>
    <row r="1225" spans="1:10" ht="39" customHeight="1" x14ac:dyDescent="0.2">
      <c r="A1225" s="18" t="s">
        <v>227</v>
      </c>
      <c r="B1225" s="16" t="s">
        <v>331</v>
      </c>
      <c r="C1225" s="18" t="s">
        <v>97</v>
      </c>
      <c r="D1225" s="18" t="s">
        <v>330</v>
      </c>
      <c r="E1225" s="133" t="s">
        <v>224</v>
      </c>
      <c r="F1225" s="133"/>
      <c r="G1225" s="17" t="s">
        <v>223</v>
      </c>
      <c r="H1225" s="34">
        <v>1</v>
      </c>
      <c r="I1225" s="15">
        <v>0.63</v>
      </c>
      <c r="J1225" s="15">
        <v>0.63</v>
      </c>
    </row>
    <row r="1226" spans="1:10" ht="78" customHeight="1" x14ac:dyDescent="0.2">
      <c r="A1226" s="32" t="s">
        <v>222</v>
      </c>
      <c r="B1226" s="33" t="s">
        <v>329</v>
      </c>
      <c r="C1226" s="32" t="s">
        <v>97</v>
      </c>
      <c r="D1226" s="32" t="s">
        <v>328</v>
      </c>
      <c r="E1226" s="131" t="s">
        <v>229</v>
      </c>
      <c r="F1226" s="131"/>
      <c r="G1226" s="31" t="s">
        <v>41</v>
      </c>
      <c r="H1226" s="30">
        <v>6.6699999999999995E-5</v>
      </c>
      <c r="I1226" s="29">
        <v>9528.24</v>
      </c>
      <c r="J1226" s="29">
        <v>0.63</v>
      </c>
    </row>
    <row r="1227" spans="1:10" ht="25.5" x14ac:dyDescent="0.2">
      <c r="A1227" s="28"/>
      <c r="B1227" s="28"/>
      <c r="C1227" s="28"/>
      <c r="D1227" s="28"/>
      <c r="E1227" s="28" t="s">
        <v>217</v>
      </c>
      <c r="F1227" s="27">
        <v>0</v>
      </c>
      <c r="G1227" s="28" t="s">
        <v>216</v>
      </c>
      <c r="H1227" s="27">
        <v>0</v>
      </c>
      <c r="I1227" s="28" t="s">
        <v>215</v>
      </c>
      <c r="J1227" s="27">
        <v>0</v>
      </c>
    </row>
    <row r="1228" spans="1:10" ht="15" thickBot="1" x14ac:dyDescent="0.25">
      <c r="A1228" s="28"/>
      <c r="B1228" s="28"/>
      <c r="C1228" s="28"/>
      <c r="D1228" s="28"/>
      <c r="E1228" s="28" t="s">
        <v>214</v>
      </c>
      <c r="F1228" s="27">
        <v>0.14000000000000001</v>
      </c>
      <c r="G1228" s="28"/>
      <c r="H1228" s="132" t="s">
        <v>213</v>
      </c>
      <c r="I1228" s="132"/>
      <c r="J1228" s="27">
        <v>0.77</v>
      </c>
    </row>
    <row r="1229" spans="1:10" ht="0.95" customHeight="1" thickTop="1" x14ac:dyDescent="0.2">
      <c r="A1229" s="26"/>
      <c r="B1229" s="26"/>
      <c r="C1229" s="26"/>
      <c r="D1229" s="26"/>
      <c r="E1229" s="26"/>
      <c r="F1229" s="26"/>
      <c r="G1229" s="26"/>
      <c r="H1229" s="26"/>
      <c r="I1229" s="26"/>
      <c r="J1229" s="26"/>
    </row>
    <row r="1230" spans="1:10" ht="18" customHeight="1" x14ac:dyDescent="0.2">
      <c r="A1230" s="36"/>
      <c r="B1230" s="23" t="s">
        <v>211</v>
      </c>
      <c r="C1230" s="36" t="s">
        <v>210</v>
      </c>
      <c r="D1230" s="36" t="s">
        <v>10</v>
      </c>
      <c r="E1230" s="126" t="s">
        <v>228</v>
      </c>
      <c r="F1230" s="126"/>
      <c r="G1230" s="35" t="s">
        <v>209</v>
      </c>
      <c r="H1230" s="23" t="s">
        <v>208</v>
      </c>
      <c r="I1230" s="23" t="s">
        <v>207</v>
      </c>
      <c r="J1230" s="23" t="s">
        <v>11</v>
      </c>
    </row>
    <row r="1231" spans="1:10" ht="39" customHeight="1" x14ac:dyDescent="0.2">
      <c r="A1231" s="18" t="s">
        <v>227</v>
      </c>
      <c r="B1231" s="16" t="s">
        <v>327</v>
      </c>
      <c r="C1231" s="18" t="s">
        <v>97</v>
      </c>
      <c r="D1231" s="18" t="s">
        <v>326</v>
      </c>
      <c r="E1231" s="133" t="s">
        <v>224</v>
      </c>
      <c r="F1231" s="133"/>
      <c r="G1231" s="17" t="s">
        <v>223</v>
      </c>
      <c r="H1231" s="34">
        <v>1</v>
      </c>
      <c r="I1231" s="15">
        <v>8.02</v>
      </c>
      <c r="J1231" s="15">
        <v>8.02</v>
      </c>
    </row>
    <row r="1232" spans="1:10" ht="24" customHeight="1" x14ac:dyDescent="0.2">
      <c r="A1232" s="32" t="s">
        <v>222</v>
      </c>
      <c r="B1232" s="33" t="s">
        <v>325</v>
      </c>
      <c r="C1232" s="32" t="s">
        <v>97</v>
      </c>
      <c r="D1232" s="32" t="s">
        <v>324</v>
      </c>
      <c r="E1232" s="131" t="s">
        <v>219</v>
      </c>
      <c r="F1232" s="131"/>
      <c r="G1232" s="31" t="s">
        <v>294</v>
      </c>
      <c r="H1232" s="30">
        <v>1.44</v>
      </c>
      <c r="I1232" s="29">
        <v>5.57</v>
      </c>
      <c r="J1232" s="29">
        <v>8.02</v>
      </c>
    </row>
    <row r="1233" spans="1:10" ht="25.5" x14ac:dyDescent="0.2">
      <c r="A1233" s="28"/>
      <c r="B1233" s="28"/>
      <c r="C1233" s="28"/>
      <c r="D1233" s="28"/>
      <c r="E1233" s="28" t="s">
        <v>217</v>
      </c>
      <c r="F1233" s="27">
        <v>0</v>
      </c>
      <c r="G1233" s="28" t="s">
        <v>216</v>
      </c>
      <c r="H1233" s="27">
        <v>0</v>
      </c>
      <c r="I1233" s="28" t="s">
        <v>215</v>
      </c>
      <c r="J1233" s="27">
        <v>0</v>
      </c>
    </row>
    <row r="1234" spans="1:10" ht="15" thickBot="1" x14ac:dyDescent="0.25">
      <c r="A1234" s="28"/>
      <c r="B1234" s="28"/>
      <c r="C1234" s="28"/>
      <c r="D1234" s="28"/>
      <c r="E1234" s="28" t="s">
        <v>214</v>
      </c>
      <c r="F1234" s="27">
        <v>1.88</v>
      </c>
      <c r="G1234" s="28"/>
      <c r="H1234" s="132" t="s">
        <v>213</v>
      </c>
      <c r="I1234" s="132"/>
      <c r="J1234" s="27">
        <v>9.9</v>
      </c>
    </row>
    <row r="1235" spans="1:10" ht="0.95" customHeight="1" thickTop="1" x14ac:dyDescent="0.2">
      <c r="A1235" s="26"/>
      <c r="B1235" s="26"/>
      <c r="C1235" s="26"/>
      <c r="D1235" s="26"/>
      <c r="E1235" s="26"/>
      <c r="F1235" s="26"/>
      <c r="G1235" s="26"/>
      <c r="H1235" s="26"/>
      <c r="I1235" s="26"/>
      <c r="J1235" s="26"/>
    </row>
    <row r="1236" spans="1:10" ht="18" customHeight="1" x14ac:dyDescent="0.2">
      <c r="A1236" s="36"/>
      <c r="B1236" s="23" t="s">
        <v>211</v>
      </c>
      <c r="C1236" s="36" t="s">
        <v>210</v>
      </c>
      <c r="D1236" s="36" t="s">
        <v>10</v>
      </c>
      <c r="E1236" s="126" t="s">
        <v>228</v>
      </c>
      <c r="F1236" s="126"/>
      <c r="G1236" s="35" t="s">
        <v>209</v>
      </c>
      <c r="H1236" s="23" t="s">
        <v>208</v>
      </c>
      <c r="I1236" s="23" t="s">
        <v>207</v>
      </c>
      <c r="J1236" s="23" t="s">
        <v>11</v>
      </c>
    </row>
    <row r="1237" spans="1:10" ht="39" customHeight="1" x14ac:dyDescent="0.2">
      <c r="A1237" s="18" t="s">
        <v>227</v>
      </c>
      <c r="B1237" s="16" t="s">
        <v>323</v>
      </c>
      <c r="C1237" s="18" t="s">
        <v>97</v>
      </c>
      <c r="D1237" s="18" t="s">
        <v>322</v>
      </c>
      <c r="E1237" s="133" t="s">
        <v>321</v>
      </c>
      <c r="F1237" s="133"/>
      <c r="G1237" s="17" t="s">
        <v>173</v>
      </c>
      <c r="H1237" s="34">
        <v>1</v>
      </c>
      <c r="I1237" s="15">
        <v>269.49</v>
      </c>
      <c r="J1237" s="15">
        <v>269.49</v>
      </c>
    </row>
    <row r="1238" spans="1:10" ht="65.099999999999994" customHeight="1" x14ac:dyDescent="0.2">
      <c r="A1238" s="40" t="s">
        <v>238</v>
      </c>
      <c r="B1238" s="41" t="s">
        <v>310</v>
      </c>
      <c r="C1238" s="40" t="s">
        <v>97</v>
      </c>
      <c r="D1238" s="40" t="s">
        <v>309</v>
      </c>
      <c r="E1238" s="134" t="s">
        <v>224</v>
      </c>
      <c r="F1238" s="134"/>
      <c r="G1238" s="39" t="s">
        <v>239</v>
      </c>
      <c r="H1238" s="38">
        <v>0.128</v>
      </c>
      <c r="I1238" s="37">
        <v>159.71</v>
      </c>
      <c r="J1238" s="37">
        <v>20.440000000000001</v>
      </c>
    </row>
    <row r="1239" spans="1:10" ht="39" customHeight="1" x14ac:dyDescent="0.2">
      <c r="A1239" s="40" t="s">
        <v>238</v>
      </c>
      <c r="B1239" s="41" t="s">
        <v>320</v>
      </c>
      <c r="C1239" s="40" t="s">
        <v>97</v>
      </c>
      <c r="D1239" s="40" t="s">
        <v>319</v>
      </c>
      <c r="E1239" s="134" t="s">
        <v>224</v>
      </c>
      <c r="F1239" s="134"/>
      <c r="G1239" s="39" t="s">
        <v>239</v>
      </c>
      <c r="H1239" s="38">
        <v>7.1800000000000003E-2</v>
      </c>
      <c r="I1239" s="37">
        <v>36.07</v>
      </c>
      <c r="J1239" s="37">
        <v>2.58</v>
      </c>
    </row>
    <row r="1240" spans="1:10" ht="65.099999999999994" customHeight="1" x14ac:dyDescent="0.2">
      <c r="A1240" s="40" t="s">
        <v>238</v>
      </c>
      <c r="B1240" s="41" t="s">
        <v>312</v>
      </c>
      <c r="C1240" s="40" t="s">
        <v>97</v>
      </c>
      <c r="D1240" s="40" t="s">
        <v>311</v>
      </c>
      <c r="E1240" s="134" t="s">
        <v>224</v>
      </c>
      <c r="F1240" s="134"/>
      <c r="G1240" s="39" t="s">
        <v>242</v>
      </c>
      <c r="H1240" s="38">
        <v>0.63980000000000004</v>
      </c>
      <c r="I1240" s="37">
        <v>62.87</v>
      </c>
      <c r="J1240" s="37">
        <v>40.22</v>
      </c>
    </row>
    <row r="1241" spans="1:10" ht="39" customHeight="1" x14ac:dyDescent="0.2">
      <c r="A1241" s="40" t="s">
        <v>238</v>
      </c>
      <c r="B1241" s="41" t="s">
        <v>318</v>
      </c>
      <c r="C1241" s="40" t="s">
        <v>97</v>
      </c>
      <c r="D1241" s="40" t="s">
        <v>317</v>
      </c>
      <c r="E1241" s="134" t="s">
        <v>224</v>
      </c>
      <c r="F1241" s="134"/>
      <c r="G1241" s="39" t="s">
        <v>242</v>
      </c>
      <c r="H1241" s="38">
        <v>6.6600000000000006E-2</v>
      </c>
      <c r="I1241" s="37">
        <v>29.41</v>
      </c>
      <c r="J1241" s="37">
        <v>1.95</v>
      </c>
    </row>
    <row r="1242" spans="1:10" ht="24" customHeight="1" x14ac:dyDescent="0.2">
      <c r="A1242" s="40" t="s">
        <v>238</v>
      </c>
      <c r="B1242" s="41" t="s">
        <v>316</v>
      </c>
      <c r="C1242" s="40" t="s">
        <v>97</v>
      </c>
      <c r="D1242" s="40" t="s">
        <v>315</v>
      </c>
      <c r="E1242" s="134" t="s">
        <v>263</v>
      </c>
      <c r="F1242" s="134"/>
      <c r="G1242" s="39" t="s">
        <v>223</v>
      </c>
      <c r="H1242" s="38">
        <v>0.92130000000000001</v>
      </c>
      <c r="I1242" s="37">
        <v>25.97</v>
      </c>
      <c r="J1242" s="37">
        <v>23.92</v>
      </c>
    </row>
    <row r="1243" spans="1:10" ht="24" customHeight="1" x14ac:dyDescent="0.2">
      <c r="A1243" s="40" t="s">
        <v>238</v>
      </c>
      <c r="B1243" s="41" t="s">
        <v>277</v>
      </c>
      <c r="C1243" s="40" t="s">
        <v>97</v>
      </c>
      <c r="D1243" s="40" t="s">
        <v>276</v>
      </c>
      <c r="E1243" s="134" t="s">
        <v>263</v>
      </c>
      <c r="F1243" s="134"/>
      <c r="G1243" s="39" t="s">
        <v>223</v>
      </c>
      <c r="H1243" s="38">
        <v>1.3818999999999999</v>
      </c>
      <c r="I1243" s="37">
        <v>19.64</v>
      </c>
      <c r="J1243" s="37">
        <v>27.14</v>
      </c>
    </row>
    <row r="1244" spans="1:10" ht="26.1" customHeight="1" x14ac:dyDescent="0.2">
      <c r="A1244" s="32" t="s">
        <v>222</v>
      </c>
      <c r="B1244" s="33" t="s">
        <v>314</v>
      </c>
      <c r="C1244" s="32" t="s">
        <v>97</v>
      </c>
      <c r="D1244" s="32" t="s">
        <v>313</v>
      </c>
      <c r="E1244" s="131" t="s">
        <v>219</v>
      </c>
      <c r="F1244" s="131"/>
      <c r="G1244" s="31" t="s">
        <v>173</v>
      </c>
      <c r="H1244" s="30">
        <v>1.1000000000000001</v>
      </c>
      <c r="I1244" s="29">
        <v>139.31</v>
      </c>
      <c r="J1244" s="29">
        <v>153.24</v>
      </c>
    </row>
    <row r="1245" spans="1:10" ht="25.5" x14ac:dyDescent="0.2">
      <c r="A1245" s="28"/>
      <c r="B1245" s="28"/>
      <c r="C1245" s="28"/>
      <c r="D1245" s="28"/>
      <c r="E1245" s="28" t="s">
        <v>217</v>
      </c>
      <c r="F1245" s="27">
        <v>27.546112537940697</v>
      </c>
      <c r="G1245" s="28" t="s">
        <v>216</v>
      </c>
      <c r="H1245" s="27">
        <v>31.44</v>
      </c>
      <c r="I1245" s="28" t="s">
        <v>215</v>
      </c>
      <c r="J1245" s="27">
        <v>58.99</v>
      </c>
    </row>
    <row r="1246" spans="1:10" ht="15" thickBot="1" x14ac:dyDescent="0.25">
      <c r="A1246" s="28"/>
      <c r="B1246" s="28"/>
      <c r="C1246" s="28"/>
      <c r="D1246" s="28"/>
      <c r="E1246" s="28" t="s">
        <v>214</v>
      </c>
      <c r="F1246" s="27">
        <v>63.43</v>
      </c>
      <c r="G1246" s="28"/>
      <c r="H1246" s="132" t="s">
        <v>213</v>
      </c>
      <c r="I1246" s="132"/>
      <c r="J1246" s="27">
        <v>332.92</v>
      </c>
    </row>
    <row r="1247" spans="1:10" ht="0.95" customHeight="1" thickTop="1" x14ac:dyDescent="0.2">
      <c r="A1247" s="26"/>
      <c r="B1247" s="26"/>
      <c r="C1247" s="26"/>
      <c r="D1247" s="26"/>
      <c r="E1247" s="26"/>
      <c r="F1247" s="26"/>
      <c r="G1247" s="26"/>
      <c r="H1247" s="26"/>
      <c r="I1247" s="26"/>
      <c r="J1247" s="26"/>
    </row>
    <row r="1248" spans="1:10" ht="18" customHeight="1" x14ac:dyDescent="0.2">
      <c r="A1248" s="36"/>
      <c r="B1248" s="23" t="s">
        <v>211</v>
      </c>
      <c r="C1248" s="36" t="s">
        <v>210</v>
      </c>
      <c r="D1248" s="36" t="s">
        <v>10</v>
      </c>
      <c r="E1248" s="126" t="s">
        <v>228</v>
      </c>
      <c r="F1248" s="126"/>
      <c r="G1248" s="35" t="s">
        <v>209</v>
      </c>
      <c r="H1248" s="23" t="s">
        <v>208</v>
      </c>
      <c r="I1248" s="23" t="s">
        <v>207</v>
      </c>
      <c r="J1248" s="23" t="s">
        <v>11</v>
      </c>
    </row>
    <row r="1249" spans="1:10" ht="65.099999999999994" customHeight="1" x14ac:dyDescent="0.2">
      <c r="A1249" s="18" t="s">
        <v>227</v>
      </c>
      <c r="B1249" s="16" t="s">
        <v>312</v>
      </c>
      <c r="C1249" s="18" t="s">
        <v>97</v>
      </c>
      <c r="D1249" s="18" t="s">
        <v>311</v>
      </c>
      <c r="E1249" s="133" t="s">
        <v>224</v>
      </c>
      <c r="F1249" s="133"/>
      <c r="G1249" s="17" t="s">
        <v>242</v>
      </c>
      <c r="H1249" s="34">
        <v>1</v>
      </c>
      <c r="I1249" s="15">
        <v>62.87</v>
      </c>
      <c r="J1249" s="15">
        <v>62.87</v>
      </c>
    </row>
    <row r="1250" spans="1:10" ht="65.099999999999994" customHeight="1" x14ac:dyDescent="0.2">
      <c r="A1250" s="40" t="s">
        <v>238</v>
      </c>
      <c r="B1250" s="41" t="s">
        <v>304</v>
      </c>
      <c r="C1250" s="40" t="s">
        <v>97</v>
      </c>
      <c r="D1250" s="40" t="s">
        <v>303</v>
      </c>
      <c r="E1250" s="134" t="s">
        <v>224</v>
      </c>
      <c r="F1250" s="134"/>
      <c r="G1250" s="39" t="s">
        <v>223</v>
      </c>
      <c r="H1250" s="38">
        <v>1</v>
      </c>
      <c r="I1250" s="37">
        <v>3.93</v>
      </c>
      <c r="J1250" s="37">
        <v>3.93</v>
      </c>
    </row>
    <row r="1251" spans="1:10" ht="65.099999999999994" customHeight="1" x14ac:dyDescent="0.2">
      <c r="A1251" s="40" t="s">
        <v>238</v>
      </c>
      <c r="B1251" s="41" t="s">
        <v>306</v>
      </c>
      <c r="C1251" s="40" t="s">
        <v>97</v>
      </c>
      <c r="D1251" s="40" t="s">
        <v>305</v>
      </c>
      <c r="E1251" s="134" t="s">
        <v>224</v>
      </c>
      <c r="F1251" s="134"/>
      <c r="G1251" s="39" t="s">
        <v>223</v>
      </c>
      <c r="H1251" s="38">
        <v>1</v>
      </c>
      <c r="I1251" s="37">
        <v>29.02</v>
      </c>
      <c r="J1251" s="37">
        <v>29.02</v>
      </c>
    </row>
    <row r="1252" spans="1:10" ht="26.1" customHeight="1" x14ac:dyDescent="0.2">
      <c r="A1252" s="40" t="s">
        <v>238</v>
      </c>
      <c r="B1252" s="41" t="s">
        <v>308</v>
      </c>
      <c r="C1252" s="40" t="s">
        <v>97</v>
      </c>
      <c r="D1252" s="40" t="s">
        <v>307</v>
      </c>
      <c r="E1252" s="134" t="s">
        <v>263</v>
      </c>
      <c r="F1252" s="134"/>
      <c r="G1252" s="39" t="s">
        <v>223</v>
      </c>
      <c r="H1252" s="38">
        <v>1</v>
      </c>
      <c r="I1252" s="37">
        <v>29.92</v>
      </c>
      <c r="J1252" s="37">
        <v>29.92</v>
      </c>
    </row>
    <row r="1253" spans="1:10" ht="25.5" x14ac:dyDescent="0.2">
      <c r="A1253" s="28"/>
      <c r="B1253" s="28"/>
      <c r="C1253" s="28"/>
      <c r="D1253" s="28"/>
      <c r="E1253" s="28" t="s">
        <v>217</v>
      </c>
      <c r="F1253" s="27">
        <v>11.5433108</v>
      </c>
      <c r="G1253" s="28" t="s">
        <v>216</v>
      </c>
      <c r="H1253" s="27">
        <v>13.18</v>
      </c>
      <c r="I1253" s="28" t="s">
        <v>215</v>
      </c>
      <c r="J1253" s="27">
        <v>24.72</v>
      </c>
    </row>
    <row r="1254" spans="1:10" ht="15" thickBot="1" x14ac:dyDescent="0.25">
      <c r="A1254" s="28"/>
      <c r="B1254" s="28"/>
      <c r="C1254" s="28"/>
      <c r="D1254" s="28"/>
      <c r="E1254" s="28" t="s">
        <v>214</v>
      </c>
      <c r="F1254" s="27">
        <v>14.79</v>
      </c>
      <c r="G1254" s="28"/>
      <c r="H1254" s="132" t="s">
        <v>213</v>
      </c>
      <c r="I1254" s="132"/>
      <c r="J1254" s="27">
        <v>77.66</v>
      </c>
    </row>
    <row r="1255" spans="1:10" ht="0.95" customHeight="1" thickTop="1" x14ac:dyDescent="0.2">
      <c r="A1255" s="26"/>
      <c r="B1255" s="26"/>
      <c r="C1255" s="26"/>
      <c r="D1255" s="26"/>
      <c r="E1255" s="26"/>
      <c r="F1255" s="26"/>
      <c r="G1255" s="26"/>
      <c r="H1255" s="26"/>
      <c r="I1255" s="26"/>
      <c r="J1255" s="26"/>
    </row>
    <row r="1256" spans="1:10" ht="18" customHeight="1" x14ac:dyDescent="0.2">
      <c r="A1256" s="36"/>
      <c r="B1256" s="23" t="s">
        <v>211</v>
      </c>
      <c r="C1256" s="36" t="s">
        <v>210</v>
      </c>
      <c r="D1256" s="36" t="s">
        <v>10</v>
      </c>
      <c r="E1256" s="126" t="s">
        <v>228</v>
      </c>
      <c r="F1256" s="126"/>
      <c r="G1256" s="35" t="s">
        <v>209</v>
      </c>
      <c r="H1256" s="23" t="s">
        <v>208</v>
      </c>
      <c r="I1256" s="23" t="s">
        <v>207</v>
      </c>
      <c r="J1256" s="23" t="s">
        <v>11</v>
      </c>
    </row>
    <row r="1257" spans="1:10" ht="65.099999999999994" customHeight="1" x14ac:dyDescent="0.2">
      <c r="A1257" s="18" t="s">
        <v>227</v>
      </c>
      <c r="B1257" s="16" t="s">
        <v>310</v>
      </c>
      <c r="C1257" s="18" t="s">
        <v>97</v>
      </c>
      <c r="D1257" s="18" t="s">
        <v>309</v>
      </c>
      <c r="E1257" s="133" t="s">
        <v>224</v>
      </c>
      <c r="F1257" s="133"/>
      <c r="G1257" s="17" t="s">
        <v>239</v>
      </c>
      <c r="H1257" s="34">
        <v>1</v>
      </c>
      <c r="I1257" s="15">
        <v>159.71</v>
      </c>
      <c r="J1257" s="15">
        <v>159.71</v>
      </c>
    </row>
    <row r="1258" spans="1:10" ht="65.099999999999994" customHeight="1" x14ac:dyDescent="0.2">
      <c r="A1258" s="40" t="s">
        <v>238</v>
      </c>
      <c r="B1258" s="41" t="s">
        <v>302</v>
      </c>
      <c r="C1258" s="40" t="s">
        <v>97</v>
      </c>
      <c r="D1258" s="40" t="s">
        <v>301</v>
      </c>
      <c r="E1258" s="134" t="s">
        <v>224</v>
      </c>
      <c r="F1258" s="134"/>
      <c r="G1258" s="39" t="s">
        <v>223</v>
      </c>
      <c r="H1258" s="38">
        <v>1</v>
      </c>
      <c r="I1258" s="37">
        <v>36.28</v>
      </c>
      <c r="J1258" s="37">
        <v>36.28</v>
      </c>
    </row>
    <row r="1259" spans="1:10" ht="65.099999999999994" customHeight="1" x14ac:dyDescent="0.2">
      <c r="A1259" s="40" t="s">
        <v>238</v>
      </c>
      <c r="B1259" s="41" t="s">
        <v>304</v>
      </c>
      <c r="C1259" s="40" t="s">
        <v>97</v>
      </c>
      <c r="D1259" s="40" t="s">
        <v>303</v>
      </c>
      <c r="E1259" s="134" t="s">
        <v>224</v>
      </c>
      <c r="F1259" s="134"/>
      <c r="G1259" s="39" t="s">
        <v>223</v>
      </c>
      <c r="H1259" s="38">
        <v>1</v>
      </c>
      <c r="I1259" s="37">
        <v>3.93</v>
      </c>
      <c r="J1259" s="37">
        <v>3.93</v>
      </c>
    </row>
    <row r="1260" spans="1:10" ht="65.099999999999994" customHeight="1" x14ac:dyDescent="0.2">
      <c r="A1260" s="40" t="s">
        <v>238</v>
      </c>
      <c r="B1260" s="41" t="s">
        <v>298</v>
      </c>
      <c r="C1260" s="40" t="s">
        <v>97</v>
      </c>
      <c r="D1260" s="40" t="s">
        <v>297</v>
      </c>
      <c r="E1260" s="134" t="s">
        <v>224</v>
      </c>
      <c r="F1260" s="134"/>
      <c r="G1260" s="39" t="s">
        <v>223</v>
      </c>
      <c r="H1260" s="38">
        <v>1</v>
      </c>
      <c r="I1260" s="37">
        <v>60.56</v>
      </c>
      <c r="J1260" s="37">
        <v>60.56</v>
      </c>
    </row>
    <row r="1261" spans="1:10" ht="65.099999999999994" customHeight="1" x14ac:dyDescent="0.2">
      <c r="A1261" s="40" t="s">
        <v>238</v>
      </c>
      <c r="B1261" s="41" t="s">
        <v>306</v>
      </c>
      <c r="C1261" s="40" t="s">
        <v>97</v>
      </c>
      <c r="D1261" s="40" t="s">
        <v>305</v>
      </c>
      <c r="E1261" s="134" t="s">
        <v>224</v>
      </c>
      <c r="F1261" s="134"/>
      <c r="G1261" s="39" t="s">
        <v>223</v>
      </c>
      <c r="H1261" s="38">
        <v>1</v>
      </c>
      <c r="I1261" s="37">
        <v>29.02</v>
      </c>
      <c r="J1261" s="37">
        <v>29.02</v>
      </c>
    </row>
    <row r="1262" spans="1:10" ht="26.1" customHeight="1" x14ac:dyDescent="0.2">
      <c r="A1262" s="40" t="s">
        <v>238</v>
      </c>
      <c r="B1262" s="41" t="s">
        <v>308</v>
      </c>
      <c r="C1262" s="40" t="s">
        <v>97</v>
      </c>
      <c r="D1262" s="40" t="s">
        <v>307</v>
      </c>
      <c r="E1262" s="134" t="s">
        <v>263</v>
      </c>
      <c r="F1262" s="134"/>
      <c r="G1262" s="39" t="s">
        <v>223</v>
      </c>
      <c r="H1262" s="38">
        <v>1</v>
      </c>
      <c r="I1262" s="37">
        <v>29.92</v>
      </c>
      <c r="J1262" s="37">
        <v>29.92</v>
      </c>
    </row>
    <row r="1263" spans="1:10" ht="25.5" x14ac:dyDescent="0.2">
      <c r="A1263" s="28"/>
      <c r="B1263" s="28"/>
      <c r="C1263" s="28"/>
      <c r="D1263" s="28"/>
      <c r="E1263" s="28" t="s">
        <v>217</v>
      </c>
      <c r="F1263" s="27">
        <v>11.5433108</v>
      </c>
      <c r="G1263" s="28" t="s">
        <v>216</v>
      </c>
      <c r="H1263" s="27">
        <v>13.18</v>
      </c>
      <c r="I1263" s="28" t="s">
        <v>215</v>
      </c>
      <c r="J1263" s="27">
        <v>24.72</v>
      </c>
    </row>
    <row r="1264" spans="1:10" ht="15" thickBot="1" x14ac:dyDescent="0.25">
      <c r="A1264" s="28"/>
      <c r="B1264" s="28"/>
      <c r="C1264" s="28"/>
      <c r="D1264" s="28"/>
      <c r="E1264" s="28" t="s">
        <v>214</v>
      </c>
      <c r="F1264" s="27">
        <v>37.590000000000003</v>
      </c>
      <c r="G1264" s="28"/>
      <c r="H1264" s="132" t="s">
        <v>213</v>
      </c>
      <c r="I1264" s="132"/>
      <c r="J1264" s="27">
        <v>197.3</v>
      </c>
    </row>
    <row r="1265" spans="1:10" ht="0.95" customHeight="1" thickTop="1" x14ac:dyDescent="0.2">
      <c r="A1265" s="26"/>
      <c r="B1265" s="26"/>
      <c r="C1265" s="26"/>
      <c r="D1265" s="26"/>
      <c r="E1265" s="26"/>
      <c r="F1265" s="26"/>
      <c r="G1265" s="26"/>
      <c r="H1265" s="26"/>
      <c r="I1265" s="26"/>
      <c r="J1265" s="26"/>
    </row>
    <row r="1266" spans="1:10" ht="18" customHeight="1" x14ac:dyDescent="0.2">
      <c r="A1266" s="36"/>
      <c r="B1266" s="23" t="s">
        <v>211</v>
      </c>
      <c r="C1266" s="36" t="s">
        <v>210</v>
      </c>
      <c r="D1266" s="36" t="s">
        <v>10</v>
      </c>
      <c r="E1266" s="126" t="s">
        <v>228</v>
      </c>
      <c r="F1266" s="126"/>
      <c r="G1266" s="35" t="s">
        <v>209</v>
      </c>
      <c r="H1266" s="23" t="s">
        <v>208</v>
      </c>
      <c r="I1266" s="23" t="s">
        <v>207</v>
      </c>
      <c r="J1266" s="23" t="s">
        <v>11</v>
      </c>
    </row>
    <row r="1267" spans="1:10" ht="65.099999999999994" customHeight="1" x14ac:dyDescent="0.2">
      <c r="A1267" s="18" t="s">
        <v>227</v>
      </c>
      <c r="B1267" s="16" t="s">
        <v>306</v>
      </c>
      <c r="C1267" s="18" t="s">
        <v>97</v>
      </c>
      <c r="D1267" s="18" t="s">
        <v>305</v>
      </c>
      <c r="E1267" s="133" t="s">
        <v>224</v>
      </c>
      <c r="F1267" s="133"/>
      <c r="G1267" s="17" t="s">
        <v>223</v>
      </c>
      <c r="H1267" s="34">
        <v>1</v>
      </c>
      <c r="I1267" s="15">
        <v>29.02</v>
      </c>
      <c r="J1267" s="15">
        <v>29.02</v>
      </c>
    </row>
    <row r="1268" spans="1:10" ht="65.099999999999994" customHeight="1" x14ac:dyDescent="0.2">
      <c r="A1268" s="32" t="s">
        <v>222</v>
      </c>
      <c r="B1268" s="33" t="s">
        <v>300</v>
      </c>
      <c r="C1268" s="32" t="s">
        <v>97</v>
      </c>
      <c r="D1268" s="32" t="s">
        <v>299</v>
      </c>
      <c r="E1268" s="131" t="s">
        <v>229</v>
      </c>
      <c r="F1268" s="131"/>
      <c r="G1268" s="31" t="s">
        <v>41</v>
      </c>
      <c r="H1268" s="30">
        <v>5.5999999999999999E-5</v>
      </c>
      <c r="I1268" s="29">
        <v>518292.65</v>
      </c>
      <c r="J1268" s="29">
        <v>29.02</v>
      </c>
    </row>
    <row r="1269" spans="1:10" ht="25.5" x14ac:dyDescent="0.2">
      <c r="A1269" s="28"/>
      <c r="B1269" s="28"/>
      <c r="C1269" s="28"/>
      <c r="D1269" s="28"/>
      <c r="E1269" s="28" t="s">
        <v>217</v>
      </c>
      <c r="F1269" s="27">
        <v>0</v>
      </c>
      <c r="G1269" s="28" t="s">
        <v>216</v>
      </c>
      <c r="H1269" s="27">
        <v>0</v>
      </c>
      <c r="I1269" s="28" t="s">
        <v>215</v>
      </c>
      <c r="J1269" s="27">
        <v>0</v>
      </c>
    </row>
    <row r="1270" spans="1:10" ht="15" thickBot="1" x14ac:dyDescent="0.25">
      <c r="A1270" s="28"/>
      <c r="B1270" s="28"/>
      <c r="C1270" s="28"/>
      <c r="D1270" s="28"/>
      <c r="E1270" s="28" t="s">
        <v>214</v>
      </c>
      <c r="F1270" s="27">
        <v>6.83</v>
      </c>
      <c r="G1270" s="28"/>
      <c r="H1270" s="132" t="s">
        <v>213</v>
      </c>
      <c r="I1270" s="132"/>
      <c r="J1270" s="27">
        <v>35.85</v>
      </c>
    </row>
    <row r="1271" spans="1:10" ht="0.95" customHeight="1" thickTop="1" x14ac:dyDescent="0.2">
      <c r="A1271" s="26"/>
      <c r="B1271" s="26"/>
      <c r="C1271" s="26"/>
      <c r="D1271" s="26"/>
      <c r="E1271" s="26"/>
      <c r="F1271" s="26"/>
      <c r="G1271" s="26"/>
      <c r="H1271" s="26"/>
      <c r="I1271" s="26"/>
      <c r="J1271" s="26"/>
    </row>
    <row r="1272" spans="1:10" ht="18" customHeight="1" x14ac:dyDescent="0.2">
      <c r="A1272" s="36"/>
      <c r="B1272" s="23" t="s">
        <v>211</v>
      </c>
      <c r="C1272" s="36" t="s">
        <v>210</v>
      </c>
      <c r="D1272" s="36" t="s">
        <v>10</v>
      </c>
      <c r="E1272" s="126" t="s">
        <v>228</v>
      </c>
      <c r="F1272" s="126"/>
      <c r="G1272" s="35" t="s">
        <v>209</v>
      </c>
      <c r="H1272" s="23" t="s">
        <v>208</v>
      </c>
      <c r="I1272" s="23" t="s">
        <v>207</v>
      </c>
      <c r="J1272" s="23" t="s">
        <v>11</v>
      </c>
    </row>
    <row r="1273" spans="1:10" ht="65.099999999999994" customHeight="1" x14ac:dyDescent="0.2">
      <c r="A1273" s="18" t="s">
        <v>227</v>
      </c>
      <c r="B1273" s="16" t="s">
        <v>304</v>
      </c>
      <c r="C1273" s="18" t="s">
        <v>97</v>
      </c>
      <c r="D1273" s="18" t="s">
        <v>303</v>
      </c>
      <c r="E1273" s="133" t="s">
        <v>224</v>
      </c>
      <c r="F1273" s="133"/>
      <c r="G1273" s="17" t="s">
        <v>223</v>
      </c>
      <c r="H1273" s="34">
        <v>1</v>
      </c>
      <c r="I1273" s="15">
        <v>3.93</v>
      </c>
      <c r="J1273" s="15">
        <v>3.93</v>
      </c>
    </row>
    <row r="1274" spans="1:10" ht="65.099999999999994" customHeight="1" x14ac:dyDescent="0.2">
      <c r="A1274" s="32" t="s">
        <v>222</v>
      </c>
      <c r="B1274" s="33" t="s">
        <v>300</v>
      </c>
      <c r="C1274" s="32" t="s">
        <v>97</v>
      </c>
      <c r="D1274" s="32" t="s">
        <v>299</v>
      </c>
      <c r="E1274" s="131" t="s">
        <v>229</v>
      </c>
      <c r="F1274" s="131"/>
      <c r="G1274" s="31" t="s">
        <v>41</v>
      </c>
      <c r="H1274" s="30">
        <v>7.6000000000000001E-6</v>
      </c>
      <c r="I1274" s="29">
        <v>518292.65</v>
      </c>
      <c r="J1274" s="29">
        <v>3.93</v>
      </c>
    </row>
    <row r="1275" spans="1:10" ht="25.5" x14ac:dyDescent="0.2">
      <c r="A1275" s="28"/>
      <c r="B1275" s="28"/>
      <c r="C1275" s="28"/>
      <c r="D1275" s="28"/>
      <c r="E1275" s="28" t="s">
        <v>217</v>
      </c>
      <c r="F1275" s="27">
        <v>0</v>
      </c>
      <c r="G1275" s="28" t="s">
        <v>216</v>
      </c>
      <c r="H1275" s="27">
        <v>0</v>
      </c>
      <c r="I1275" s="28" t="s">
        <v>215</v>
      </c>
      <c r="J1275" s="27">
        <v>0</v>
      </c>
    </row>
    <row r="1276" spans="1:10" ht="15" thickBot="1" x14ac:dyDescent="0.25">
      <c r="A1276" s="28"/>
      <c r="B1276" s="28"/>
      <c r="C1276" s="28"/>
      <c r="D1276" s="28"/>
      <c r="E1276" s="28" t="s">
        <v>214</v>
      </c>
      <c r="F1276" s="27">
        <v>0.92</v>
      </c>
      <c r="G1276" s="28"/>
      <c r="H1276" s="132" t="s">
        <v>213</v>
      </c>
      <c r="I1276" s="132"/>
      <c r="J1276" s="27">
        <v>4.8499999999999996</v>
      </c>
    </row>
    <row r="1277" spans="1:10" ht="0.95" customHeight="1" thickTop="1" x14ac:dyDescent="0.2">
      <c r="A1277" s="26"/>
      <c r="B1277" s="26"/>
      <c r="C1277" s="26"/>
      <c r="D1277" s="26"/>
      <c r="E1277" s="26"/>
      <c r="F1277" s="26"/>
      <c r="G1277" s="26"/>
      <c r="H1277" s="26"/>
      <c r="I1277" s="26"/>
      <c r="J1277" s="26"/>
    </row>
    <row r="1278" spans="1:10" ht="18" customHeight="1" x14ac:dyDescent="0.2">
      <c r="A1278" s="36"/>
      <c r="B1278" s="23" t="s">
        <v>211</v>
      </c>
      <c r="C1278" s="36" t="s">
        <v>210</v>
      </c>
      <c r="D1278" s="36" t="s">
        <v>10</v>
      </c>
      <c r="E1278" s="126" t="s">
        <v>228</v>
      </c>
      <c r="F1278" s="126"/>
      <c r="G1278" s="35" t="s">
        <v>209</v>
      </c>
      <c r="H1278" s="23" t="s">
        <v>208</v>
      </c>
      <c r="I1278" s="23" t="s">
        <v>207</v>
      </c>
      <c r="J1278" s="23" t="s">
        <v>11</v>
      </c>
    </row>
    <row r="1279" spans="1:10" ht="65.099999999999994" customHeight="1" x14ac:dyDescent="0.2">
      <c r="A1279" s="18" t="s">
        <v>227</v>
      </c>
      <c r="B1279" s="16" t="s">
        <v>302</v>
      </c>
      <c r="C1279" s="18" t="s">
        <v>97</v>
      </c>
      <c r="D1279" s="18" t="s">
        <v>301</v>
      </c>
      <c r="E1279" s="133" t="s">
        <v>224</v>
      </c>
      <c r="F1279" s="133"/>
      <c r="G1279" s="17" t="s">
        <v>223</v>
      </c>
      <c r="H1279" s="34">
        <v>1</v>
      </c>
      <c r="I1279" s="15">
        <v>36.28</v>
      </c>
      <c r="J1279" s="15">
        <v>36.28</v>
      </c>
    </row>
    <row r="1280" spans="1:10" ht="65.099999999999994" customHeight="1" x14ac:dyDescent="0.2">
      <c r="A1280" s="32" t="s">
        <v>222</v>
      </c>
      <c r="B1280" s="33" t="s">
        <v>300</v>
      </c>
      <c r="C1280" s="32" t="s">
        <v>97</v>
      </c>
      <c r="D1280" s="32" t="s">
        <v>299</v>
      </c>
      <c r="E1280" s="131" t="s">
        <v>229</v>
      </c>
      <c r="F1280" s="131"/>
      <c r="G1280" s="31" t="s">
        <v>41</v>
      </c>
      <c r="H1280" s="30">
        <v>6.9999999999999994E-5</v>
      </c>
      <c r="I1280" s="29">
        <v>518292.65</v>
      </c>
      <c r="J1280" s="29">
        <v>36.28</v>
      </c>
    </row>
    <row r="1281" spans="1:10" ht="25.5" x14ac:dyDescent="0.2">
      <c r="A1281" s="28"/>
      <c r="B1281" s="28"/>
      <c r="C1281" s="28"/>
      <c r="D1281" s="28"/>
      <c r="E1281" s="28" t="s">
        <v>217</v>
      </c>
      <c r="F1281" s="27">
        <v>0</v>
      </c>
      <c r="G1281" s="28" t="s">
        <v>216</v>
      </c>
      <c r="H1281" s="27">
        <v>0</v>
      </c>
      <c r="I1281" s="28" t="s">
        <v>215</v>
      </c>
      <c r="J1281" s="27">
        <v>0</v>
      </c>
    </row>
    <row r="1282" spans="1:10" ht="15" thickBot="1" x14ac:dyDescent="0.25">
      <c r="A1282" s="28"/>
      <c r="B1282" s="28"/>
      <c r="C1282" s="28"/>
      <c r="D1282" s="28"/>
      <c r="E1282" s="28" t="s">
        <v>214</v>
      </c>
      <c r="F1282" s="27">
        <v>8.5399999999999991</v>
      </c>
      <c r="G1282" s="28"/>
      <c r="H1282" s="132" t="s">
        <v>213</v>
      </c>
      <c r="I1282" s="132"/>
      <c r="J1282" s="27">
        <v>44.82</v>
      </c>
    </row>
    <row r="1283" spans="1:10" ht="0.95" customHeight="1" thickTop="1" x14ac:dyDescent="0.2">
      <c r="A1283" s="26"/>
      <c r="B1283" s="26"/>
      <c r="C1283" s="26"/>
      <c r="D1283" s="26"/>
      <c r="E1283" s="26"/>
      <c r="F1283" s="26"/>
      <c r="G1283" s="26"/>
      <c r="H1283" s="26"/>
      <c r="I1283" s="26"/>
      <c r="J1283" s="26"/>
    </row>
    <row r="1284" spans="1:10" ht="18" customHeight="1" x14ac:dyDescent="0.2">
      <c r="A1284" s="36"/>
      <c r="B1284" s="23" t="s">
        <v>211</v>
      </c>
      <c r="C1284" s="36" t="s">
        <v>210</v>
      </c>
      <c r="D1284" s="36" t="s">
        <v>10</v>
      </c>
      <c r="E1284" s="126" t="s">
        <v>228</v>
      </c>
      <c r="F1284" s="126"/>
      <c r="G1284" s="35" t="s">
        <v>209</v>
      </c>
      <c r="H1284" s="23" t="s">
        <v>208</v>
      </c>
      <c r="I1284" s="23" t="s">
        <v>207</v>
      </c>
      <c r="J1284" s="23" t="s">
        <v>11</v>
      </c>
    </row>
    <row r="1285" spans="1:10" ht="65.099999999999994" customHeight="1" x14ac:dyDescent="0.2">
      <c r="A1285" s="18" t="s">
        <v>227</v>
      </c>
      <c r="B1285" s="16" t="s">
        <v>298</v>
      </c>
      <c r="C1285" s="18" t="s">
        <v>97</v>
      </c>
      <c r="D1285" s="18" t="s">
        <v>297</v>
      </c>
      <c r="E1285" s="133" t="s">
        <v>224</v>
      </c>
      <c r="F1285" s="133"/>
      <c r="G1285" s="17" t="s">
        <v>223</v>
      </c>
      <c r="H1285" s="34">
        <v>1</v>
      </c>
      <c r="I1285" s="15">
        <v>60.56</v>
      </c>
      <c r="J1285" s="15">
        <v>60.56</v>
      </c>
    </row>
    <row r="1286" spans="1:10" ht="24" customHeight="1" x14ac:dyDescent="0.2">
      <c r="A1286" s="32" t="s">
        <v>222</v>
      </c>
      <c r="B1286" s="33" t="s">
        <v>296</v>
      </c>
      <c r="C1286" s="32" t="s">
        <v>97</v>
      </c>
      <c r="D1286" s="32" t="s">
        <v>295</v>
      </c>
      <c r="E1286" s="131" t="s">
        <v>219</v>
      </c>
      <c r="F1286" s="131"/>
      <c r="G1286" s="31" t="s">
        <v>294</v>
      </c>
      <c r="H1286" s="30">
        <v>8.5299999999999994</v>
      </c>
      <c r="I1286" s="29">
        <v>7.1</v>
      </c>
      <c r="J1286" s="29">
        <v>60.56</v>
      </c>
    </row>
    <row r="1287" spans="1:10" ht="25.5" x14ac:dyDescent="0.2">
      <c r="A1287" s="28"/>
      <c r="B1287" s="28"/>
      <c r="C1287" s="28"/>
      <c r="D1287" s="28"/>
      <c r="E1287" s="28" t="s">
        <v>217</v>
      </c>
      <c r="F1287" s="27">
        <v>0</v>
      </c>
      <c r="G1287" s="28" t="s">
        <v>216</v>
      </c>
      <c r="H1287" s="27">
        <v>0</v>
      </c>
      <c r="I1287" s="28" t="s">
        <v>215</v>
      </c>
      <c r="J1287" s="27">
        <v>0</v>
      </c>
    </row>
    <row r="1288" spans="1:10" ht="15" thickBot="1" x14ac:dyDescent="0.25">
      <c r="A1288" s="28"/>
      <c r="B1288" s="28"/>
      <c r="C1288" s="28"/>
      <c r="D1288" s="28"/>
      <c r="E1288" s="28" t="s">
        <v>214</v>
      </c>
      <c r="F1288" s="27">
        <v>14.25</v>
      </c>
      <c r="G1288" s="28"/>
      <c r="H1288" s="132" t="s">
        <v>213</v>
      </c>
      <c r="I1288" s="132"/>
      <c r="J1288" s="27">
        <v>74.81</v>
      </c>
    </row>
    <row r="1289" spans="1:10" ht="0.95" customHeight="1" thickTop="1" x14ac:dyDescent="0.2">
      <c r="A1289" s="26"/>
      <c r="B1289" s="26"/>
      <c r="C1289" s="26"/>
      <c r="D1289" s="26"/>
      <c r="E1289" s="26"/>
      <c r="F1289" s="26"/>
      <c r="G1289" s="26"/>
      <c r="H1289" s="26"/>
      <c r="I1289" s="26"/>
      <c r="J1289" s="26"/>
    </row>
    <row r="1290" spans="1:10" ht="18" customHeight="1" x14ac:dyDescent="0.2">
      <c r="A1290" s="36"/>
      <c r="B1290" s="23" t="s">
        <v>211</v>
      </c>
      <c r="C1290" s="36" t="s">
        <v>210</v>
      </c>
      <c r="D1290" s="36" t="s">
        <v>10</v>
      </c>
      <c r="E1290" s="126" t="s">
        <v>228</v>
      </c>
      <c r="F1290" s="126"/>
      <c r="G1290" s="35" t="s">
        <v>209</v>
      </c>
      <c r="H1290" s="23" t="s">
        <v>208</v>
      </c>
      <c r="I1290" s="23" t="s">
        <v>207</v>
      </c>
      <c r="J1290" s="23" t="s">
        <v>11</v>
      </c>
    </row>
    <row r="1291" spans="1:10" ht="39" customHeight="1" x14ac:dyDescent="0.2">
      <c r="A1291" s="18" t="s">
        <v>227</v>
      </c>
      <c r="B1291" s="16" t="s">
        <v>293</v>
      </c>
      <c r="C1291" s="18" t="s">
        <v>97</v>
      </c>
      <c r="D1291" s="18" t="s">
        <v>292</v>
      </c>
      <c r="E1291" s="133" t="s">
        <v>224</v>
      </c>
      <c r="F1291" s="133"/>
      <c r="G1291" s="17" t="s">
        <v>242</v>
      </c>
      <c r="H1291" s="34">
        <v>1</v>
      </c>
      <c r="I1291" s="15">
        <v>28.66</v>
      </c>
      <c r="J1291" s="15">
        <v>28.66</v>
      </c>
    </row>
    <row r="1292" spans="1:10" ht="39" customHeight="1" x14ac:dyDescent="0.2">
      <c r="A1292" s="40" t="s">
        <v>238</v>
      </c>
      <c r="B1292" s="41" t="s">
        <v>287</v>
      </c>
      <c r="C1292" s="40" t="s">
        <v>97</v>
      </c>
      <c r="D1292" s="40" t="s">
        <v>286</v>
      </c>
      <c r="E1292" s="134" t="s">
        <v>224</v>
      </c>
      <c r="F1292" s="134"/>
      <c r="G1292" s="39" t="s">
        <v>223</v>
      </c>
      <c r="H1292" s="38">
        <v>1</v>
      </c>
      <c r="I1292" s="37">
        <v>0.09</v>
      </c>
      <c r="J1292" s="37">
        <v>0.09</v>
      </c>
    </row>
    <row r="1293" spans="1:10" ht="39" customHeight="1" x14ac:dyDescent="0.2">
      <c r="A1293" s="40" t="s">
        <v>238</v>
      </c>
      <c r="B1293" s="41" t="s">
        <v>285</v>
      </c>
      <c r="C1293" s="40" t="s">
        <v>97</v>
      </c>
      <c r="D1293" s="40" t="s">
        <v>284</v>
      </c>
      <c r="E1293" s="134" t="s">
        <v>224</v>
      </c>
      <c r="F1293" s="134"/>
      <c r="G1293" s="39" t="s">
        <v>223</v>
      </c>
      <c r="H1293" s="38">
        <v>1</v>
      </c>
      <c r="I1293" s="37">
        <v>0</v>
      </c>
      <c r="J1293" s="37">
        <v>0</v>
      </c>
    </row>
    <row r="1294" spans="1:10" ht="26.1" customHeight="1" x14ac:dyDescent="0.2">
      <c r="A1294" s="40" t="s">
        <v>238</v>
      </c>
      <c r="B1294" s="41" t="s">
        <v>289</v>
      </c>
      <c r="C1294" s="40" t="s">
        <v>97</v>
      </c>
      <c r="D1294" s="40" t="s">
        <v>288</v>
      </c>
      <c r="E1294" s="134" t="s">
        <v>263</v>
      </c>
      <c r="F1294" s="134"/>
      <c r="G1294" s="39" t="s">
        <v>223</v>
      </c>
      <c r="H1294" s="38">
        <v>1</v>
      </c>
      <c r="I1294" s="37">
        <v>28.57</v>
      </c>
      <c r="J1294" s="37">
        <v>28.57</v>
      </c>
    </row>
    <row r="1295" spans="1:10" ht="25.5" x14ac:dyDescent="0.2">
      <c r="A1295" s="28"/>
      <c r="B1295" s="28"/>
      <c r="C1295" s="28"/>
      <c r="D1295" s="28"/>
      <c r="E1295" s="28" t="s">
        <v>217</v>
      </c>
      <c r="F1295" s="27">
        <v>10.9129115</v>
      </c>
      <c r="G1295" s="28" t="s">
        <v>216</v>
      </c>
      <c r="H1295" s="27">
        <v>12.46</v>
      </c>
      <c r="I1295" s="28" t="s">
        <v>215</v>
      </c>
      <c r="J1295" s="27">
        <v>23.37</v>
      </c>
    </row>
    <row r="1296" spans="1:10" ht="15" thickBot="1" x14ac:dyDescent="0.25">
      <c r="A1296" s="28"/>
      <c r="B1296" s="28"/>
      <c r="C1296" s="28"/>
      <c r="D1296" s="28"/>
      <c r="E1296" s="28" t="s">
        <v>214</v>
      </c>
      <c r="F1296" s="27">
        <v>6.74</v>
      </c>
      <c r="G1296" s="28"/>
      <c r="H1296" s="132" t="s">
        <v>213</v>
      </c>
      <c r="I1296" s="132"/>
      <c r="J1296" s="27">
        <v>35.4</v>
      </c>
    </row>
    <row r="1297" spans="1:10" ht="0.95" customHeight="1" thickTop="1" x14ac:dyDescent="0.2">
      <c r="A1297" s="26"/>
      <c r="B1297" s="26"/>
      <c r="C1297" s="26"/>
      <c r="D1297" s="26"/>
      <c r="E1297" s="26"/>
      <c r="F1297" s="26"/>
      <c r="G1297" s="26"/>
      <c r="H1297" s="26"/>
      <c r="I1297" s="26"/>
      <c r="J1297" s="26"/>
    </row>
    <row r="1298" spans="1:10" ht="18" customHeight="1" x14ac:dyDescent="0.2">
      <c r="A1298" s="36"/>
      <c r="B1298" s="23" t="s">
        <v>211</v>
      </c>
      <c r="C1298" s="36" t="s">
        <v>210</v>
      </c>
      <c r="D1298" s="36" t="s">
        <v>10</v>
      </c>
      <c r="E1298" s="126" t="s">
        <v>228</v>
      </c>
      <c r="F1298" s="126"/>
      <c r="G1298" s="35" t="s">
        <v>209</v>
      </c>
      <c r="H1298" s="23" t="s">
        <v>208</v>
      </c>
      <c r="I1298" s="23" t="s">
        <v>207</v>
      </c>
      <c r="J1298" s="23" t="s">
        <v>11</v>
      </c>
    </row>
    <row r="1299" spans="1:10" ht="39" customHeight="1" x14ac:dyDescent="0.2">
      <c r="A1299" s="18" t="s">
        <v>227</v>
      </c>
      <c r="B1299" s="16" t="s">
        <v>291</v>
      </c>
      <c r="C1299" s="18" t="s">
        <v>97</v>
      </c>
      <c r="D1299" s="18" t="s">
        <v>290</v>
      </c>
      <c r="E1299" s="133" t="s">
        <v>224</v>
      </c>
      <c r="F1299" s="133"/>
      <c r="G1299" s="17" t="s">
        <v>239</v>
      </c>
      <c r="H1299" s="34">
        <v>1</v>
      </c>
      <c r="I1299" s="15">
        <v>29.74</v>
      </c>
      <c r="J1299" s="15">
        <v>29.74</v>
      </c>
    </row>
    <row r="1300" spans="1:10" ht="39" customHeight="1" x14ac:dyDescent="0.2">
      <c r="A1300" s="40" t="s">
        <v>238</v>
      </c>
      <c r="B1300" s="41" t="s">
        <v>279</v>
      </c>
      <c r="C1300" s="40" t="s">
        <v>97</v>
      </c>
      <c r="D1300" s="40" t="s">
        <v>278</v>
      </c>
      <c r="E1300" s="134" t="s">
        <v>224</v>
      </c>
      <c r="F1300" s="134"/>
      <c r="G1300" s="39" t="s">
        <v>223</v>
      </c>
      <c r="H1300" s="38">
        <v>1</v>
      </c>
      <c r="I1300" s="37">
        <v>1.02</v>
      </c>
      <c r="J1300" s="37">
        <v>1.02</v>
      </c>
    </row>
    <row r="1301" spans="1:10" ht="39" customHeight="1" x14ac:dyDescent="0.2">
      <c r="A1301" s="40" t="s">
        <v>238</v>
      </c>
      <c r="B1301" s="41" t="s">
        <v>285</v>
      </c>
      <c r="C1301" s="40" t="s">
        <v>97</v>
      </c>
      <c r="D1301" s="40" t="s">
        <v>284</v>
      </c>
      <c r="E1301" s="134" t="s">
        <v>224</v>
      </c>
      <c r="F1301" s="134"/>
      <c r="G1301" s="39" t="s">
        <v>223</v>
      </c>
      <c r="H1301" s="38">
        <v>1</v>
      </c>
      <c r="I1301" s="37">
        <v>0</v>
      </c>
      <c r="J1301" s="37">
        <v>0</v>
      </c>
    </row>
    <row r="1302" spans="1:10" ht="39" customHeight="1" x14ac:dyDescent="0.2">
      <c r="A1302" s="40" t="s">
        <v>238</v>
      </c>
      <c r="B1302" s="41" t="s">
        <v>287</v>
      </c>
      <c r="C1302" s="40" t="s">
        <v>97</v>
      </c>
      <c r="D1302" s="40" t="s">
        <v>286</v>
      </c>
      <c r="E1302" s="134" t="s">
        <v>224</v>
      </c>
      <c r="F1302" s="134"/>
      <c r="G1302" s="39" t="s">
        <v>223</v>
      </c>
      <c r="H1302" s="38">
        <v>1</v>
      </c>
      <c r="I1302" s="37">
        <v>0.09</v>
      </c>
      <c r="J1302" s="37">
        <v>0.09</v>
      </c>
    </row>
    <row r="1303" spans="1:10" ht="39" customHeight="1" x14ac:dyDescent="0.2">
      <c r="A1303" s="40" t="s">
        <v>238</v>
      </c>
      <c r="B1303" s="41" t="s">
        <v>283</v>
      </c>
      <c r="C1303" s="40" t="s">
        <v>97</v>
      </c>
      <c r="D1303" s="40" t="s">
        <v>282</v>
      </c>
      <c r="E1303" s="134" t="s">
        <v>224</v>
      </c>
      <c r="F1303" s="134"/>
      <c r="G1303" s="39" t="s">
        <v>223</v>
      </c>
      <c r="H1303" s="38">
        <v>1</v>
      </c>
      <c r="I1303" s="37">
        <v>0.06</v>
      </c>
      <c r="J1303" s="37">
        <v>0.06</v>
      </c>
    </row>
    <row r="1304" spans="1:10" ht="26.1" customHeight="1" x14ac:dyDescent="0.2">
      <c r="A1304" s="40" t="s">
        <v>238</v>
      </c>
      <c r="B1304" s="41" t="s">
        <v>289</v>
      </c>
      <c r="C1304" s="40" t="s">
        <v>97</v>
      </c>
      <c r="D1304" s="40" t="s">
        <v>288</v>
      </c>
      <c r="E1304" s="134" t="s">
        <v>263</v>
      </c>
      <c r="F1304" s="134"/>
      <c r="G1304" s="39" t="s">
        <v>223</v>
      </c>
      <c r="H1304" s="38">
        <v>1</v>
      </c>
      <c r="I1304" s="37">
        <v>28.57</v>
      </c>
      <c r="J1304" s="37">
        <v>28.57</v>
      </c>
    </row>
    <row r="1305" spans="1:10" ht="25.5" x14ac:dyDescent="0.2">
      <c r="A1305" s="28"/>
      <c r="B1305" s="28"/>
      <c r="C1305" s="28"/>
      <c r="D1305" s="28"/>
      <c r="E1305" s="28" t="s">
        <v>217</v>
      </c>
      <c r="F1305" s="27">
        <v>10.9129115</v>
      </c>
      <c r="G1305" s="28" t="s">
        <v>216</v>
      </c>
      <c r="H1305" s="27">
        <v>12.46</v>
      </c>
      <c r="I1305" s="28" t="s">
        <v>215</v>
      </c>
      <c r="J1305" s="27">
        <v>23.37</v>
      </c>
    </row>
    <row r="1306" spans="1:10" ht="15" thickBot="1" x14ac:dyDescent="0.25">
      <c r="A1306" s="28"/>
      <c r="B1306" s="28"/>
      <c r="C1306" s="28"/>
      <c r="D1306" s="28"/>
      <c r="E1306" s="28" t="s">
        <v>214</v>
      </c>
      <c r="F1306" s="27">
        <v>7</v>
      </c>
      <c r="G1306" s="28"/>
      <c r="H1306" s="132" t="s">
        <v>213</v>
      </c>
      <c r="I1306" s="132"/>
      <c r="J1306" s="27">
        <v>36.74</v>
      </c>
    </row>
    <row r="1307" spans="1:10" ht="0.95" customHeight="1" thickTop="1" x14ac:dyDescent="0.2">
      <c r="A1307" s="26"/>
      <c r="B1307" s="26"/>
      <c r="C1307" s="26"/>
      <c r="D1307" s="26"/>
      <c r="E1307" s="26"/>
      <c r="F1307" s="26"/>
      <c r="G1307" s="26"/>
      <c r="H1307" s="26"/>
      <c r="I1307" s="26"/>
      <c r="J1307" s="26"/>
    </row>
    <row r="1308" spans="1:10" ht="18" customHeight="1" x14ac:dyDescent="0.2">
      <c r="A1308" s="36"/>
      <c r="B1308" s="23" t="s">
        <v>211</v>
      </c>
      <c r="C1308" s="36" t="s">
        <v>210</v>
      </c>
      <c r="D1308" s="36" t="s">
        <v>10</v>
      </c>
      <c r="E1308" s="126" t="s">
        <v>228</v>
      </c>
      <c r="F1308" s="126"/>
      <c r="G1308" s="35" t="s">
        <v>209</v>
      </c>
      <c r="H1308" s="23" t="s">
        <v>208</v>
      </c>
      <c r="I1308" s="23" t="s">
        <v>207</v>
      </c>
      <c r="J1308" s="23" t="s">
        <v>11</v>
      </c>
    </row>
    <row r="1309" spans="1:10" ht="39" customHeight="1" x14ac:dyDescent="0.2">
      <c r="A1309" s="18" t="s">
        <v>227</v>
      </c>
      <c r="B1309" s="16" t="s">
        <v>287</v>
      </c>
      <c r="C1309" s="18" t="s">
        <v>97</v>
      </c>
      <c r="D1309" s="18" t="s">
        <v>286</v>
      </c>
      <c r="E1309" s="133" t="s">
        <v>224</v>
      </c>
      <c r="F1309" s="133"/>
      <c r="G1309" s="17" t="s">
        <v>223</v>
      </c>
      <c r="H1309" s="34">
        <v>1</v>
      </c>
      <c r="I1309" s="15">
        <v>0.09</v>
      </c>
      <c r="J1309" s="15">
        <v>0.09</v>
      </c>
    </row>
    <row r="1310" spans="1:10" ht="39" customHeight="1" x14ac:dyDescent="0.2">
      <c r="A1310" s="32" t="s">
        <v>222</v>
      </c>
      <c r="B1310" s="33" t="s">
        <v>281</v>
      </c>
      <c r="C1310" s="32" t="s">
        <v>97</v>
      </c>
      <c r="D1310" s="32" t="s">
        <v>280</v>
      </c>
      <c r="E1310" s="131" t="s">
        <v>219</v>
      </c>
      <c r="F1310" s="131"/>
      <c r="G1310" s="31" t="s">
        <v>41</v>
      </c>
      <c r="H1310" s="30">
        <v>7.2000000000000002E-5</v>
      </c>
      <c r="I1310" s="29">
        <v>1280.52</v>
      </c>
      <c r="J1310" s="29">
        <v>0.09</v>
      </c>
    </row>
    <row r="1311" spans="1:10" ht="25.5" x14ac:dyDescent="0.2">
      <c r="A1311" s="28"/>
      <c r="B1311" s="28"/>
      <c r="C1311" s="28"/>
      <c r="D1311" s="28"/>
      <c r="E1311" s="28" t="s">
        <v>217</v>
      </c>
      <c r="F1311" s="27">
        <v>0</v>
      </c>
      <c r="G1311" s="28" t="s">
        <v>216</v>
      </c>
      <c r="H1311" s="27">
        <v>0</v>
      </c>
      <c r="I1311" s="28" t="s">
        <v>215</v>
      </c>
      <c r="J1311" s="27">
        <v>0</v>
      </c>
    </row>
    <row r="1312" spans="1:10" ht="15" thickBot="1" x14ac:dyDescent="0.25">
      <c r="A1312" s="28"/>
      <c r="B1312" s="28"/>
      <c r="C1312" s="28"/>
      <c r="D1312" s="28"/>
      <c r="E1312" s="28" t="s">
        <v>214</v>
      </c>
      <c r="F1312" s="27">
        <v>0.02</v>
      </c>
      <c r="G1312" s="28"/>
      <c r="H1312" s="132" t="s">
        <v>213</v>
      </c>
      <c r="I1312" s="132"/>
      <c r="J1312" s="27">
        <v>0.11</v>
      </c>
    </row>
    <row r="1313" spans="1:10" ht="0.95" customHeight="1" thickTop="1" x14ac:dyDescent="0.2">
      <c r="A1313" s="26"/>
      <c r="B1313" s="26"/>
      <c r="C1313" s="26"/>
      <c r="D1313" s="26"/>
      <c r="E1313" s="26"/>
      <c r="F1313" s="26"/>
      <c r="G1313" s="26"/>
      <c r="H1313" s="26"/>
      <c r="I1313" s="26"/>
      <c r="J1313" s="26"/>
    </row>
    <row r="1314" spans="1:10" ht="18" customHeight="1" x14ac:dyDescent="0.2">
      <c r="A1314" s="36"/>
      <c r="B1314" s="23" t="s">
        <v>211</v>
      </c>
      <c r="C1314" s="36" t="s">
        <v>210</v>
      </c>
      <c r="D1314" s="36" t="s">
        <v>10</v>
      </c>
      <c r="E1314" s="126" t="s">
        <v>228</v>
      </c>
      <c r="F1314" s="126"/>
      <c r="G1314" s="35" t="s">
        <v>209</v>
      </c>
      <c r="H1314" s="23" t="s">
        <v>208</v>
      </c>
      <c r="I1314" s="23" t="s">
        <v>207</v>
      </c>
      <c r="J1314" s="23" t="s">
        <v>11</v>
      </c>
    </row>
    <row r="1315" spans="1:10" ht="39" customHeight="1" x14ac:dyDescent="0.2">
      <c r="A1315" s="18" t="s">
        <v>227</v>
      </c>
      <c r="B1315" s="16" t="s">
        <v>285</v>
      </c>
      <c r="C1315" s="18" t="s">
        <v>97</v>
      </c>
      <c r="D1315" s="18" t="s">
        <v>284</v>
      </c>
      <c r="E1315" s="133" t="s">
        <v>224</v>
      </c>
      <c r="F1315" s="133"/>
      <c r="G1315" s="17" t="s">
        <v>223</v>
      </c>
      <c r="H1315" s="34">
        <v>1</v>
      </c>
      <c r="I1315" s="15">
        <v>0</v>
      </c>
      <c r="J1315" s="15">
        <v>0</v>
      </c>
    </row>
    <row r="1316" spans="1:10" ht="39" customHeight="1" x14ac:dyDescent="0.2">
      <c r="A1316" s="32" t="s">
        <v>222</v>
      </c>
      <c r="B1316" s="33" t="s">
        <v>281</v>
      </c>
      <c r="C1316" s="32" t="s">
        <v>97</v>
      </c>
      <c r="D1316" s="32" t="s">
        <v>280</v>
      </c>
      <c r="E1316" s="131" t="s">
        <v>219</v>
      </c>
      <c r="F1316" s="131"/>
      <c r="G1316" s="31" t="s">
        <v>41</v>
      </c>
      <c r="H1316" s="30">
        <v>7.5000000000000002E-6</v>
      </c>
      <c r="I1316" s="29">
        <v>1280.52</v>
      </c>
      <c r="J1316" s="29">
        <v>0</v>
      </c>
    </row>
    <row r="1317" spans="1:10" ht="25.5" x14ac:dyDescent="0.2">
      <c r="A1317" s="28"/>
      <c r="B1317" s="28"/>
      <c r="C1317" s="28"/>
      <c r="D1317" s="28"/>
      <c r="E1317" s="28" t="s">
        <v>217</v>
      </c>
      <c r="F1317" s="27">
        <v>0</v>
      </c>
      <c r="G1317" s="28" t="s">
        <v>216</v>
      </c>
      <c r="H1317" s="27">
        <v>0</v>
      </c>
      <c r="I1317" s="28" t="s">
        <v>215</v>
      </c>
      <c r="J1317" s="27">
        <v>0</v>
      </c>
    </row>
    <row r="1318" spans="1:10" ht="15" thickBot="1" x14ac:dyDescent="0.25">
      <c r="A1318" s="28"/>
      <c r="B1318" s="28"/>
      <c r="C1318" s="28"/>
      <c r="D1318" s="28"/>
      <c r="E1318" s="28" t="s">
        <v>214</v>
      </c>
      <c r="F1318" s="27">
        <v>0</v>
      </c>
      <c r="G1318" s="28"/>
      <c r="H1318" s="132" t="s">
        <v>213</v>
      </c>
      <c r="I1318" s="132"/>
      <c r="J1318" s="27">
        <v>0</v>
      </c>
    </row>
    <row r="1319" spans="1:10" ht="0.95" customHeight="1" thickTop="1" x14ac:dyDescent="0.2">
      <c r="A1319" s="26"/>
      <c r="B1319" s="26"/>
      <c r="C1319" s="26"/>
      <c r="D1319" s="26"/>
      <c r="E1319" s="26"/>
      <c r="F1319" s="26"/>
      <c r="G1319" s="26"/>
      <c r="H1319" s="26"/>
      <c r="I1319" s="26"/>
      <c r="J1319" s="26"/>
    </row>
    <row r="1320" spans="1:10" ht="18" customHeight="1" x14ac:dyDescent="0.2">
      <c r="A1320" s="36"/>
      <c r="B1320" s="23" t="s">
        <v>211</v>
      </c>
      <c r="C1320" s="36" t="s">
        <v>210</v>
      </c>
      <c r="D1320" s="36" t="s">
        <v>10</v>
      </c>
      <c r="E1320" s="126" t="s">
        <v>228</v>
      </c>
      <c r="F1320" s="126"/>
      <c r="G1320" s="35" t="s">
        <v>209</v>
      </c>
      <c r="H1320" s="23" t="s">
        <v>208</v>
      </c>
      <c r="I1320" s="23" t="s">
        <v>207</v>
      </c>
      <c r="J1320" s="23" t="s">
        <v>11</v>
      </c>
    </row>
    <row r="1321" spans="1:10" ht="39" customHeight="1" x14ac:dyDescent="0.2">
      <c r="A1321" s="18" t="s">
        <v>227</v>
      </c>
      <c r="B1321" s="16" t="s">
        <v>283</v>
      </c>
      <c r="C1321" s="18" t="s">
        <v>97</v>
      </c>
      <c r="D1321" s="18" t="s">
        <v>282</v>
      </c>
      <c r="E1321" s="133" t="s">
        <v>224</v>
      </c>
      <c r="F1321" s="133"/>
      <c r="G1321" s="17" t="s">
        <v>223</v>
      </c>
      <c r="H1321" s="34">
        <v>1</v>
      </c>
      <c r="I1321" s="15">
        <v>0.06</v>
      </c>
      <c r="J1321" s="15">
        <v>0.06</v>
      </c>
    </row>
    <row r="1322" spans="1:10" ht="39" customHeight="1" x14ac:dyDescent="0.2">
      <c r="A1322" s="32" t="s">
        <v>222</v>
      </c>
      <c r="B1322" s="33" t="s">
        <v>281</v>
      </c>
      <c r="C1322" s="32" t="s">
        <v>97</v>
      </c>
      <c r="D1322" s="32" t="s">
        <v>280</v>
      </c>
      <c r="E1322" s="131" t="s">
        <v>219</v>
      </c>
      <c r="F1322" s="131"/>
      <c r="G1322" s="31" t="s">
        <v>41</v>
      </c>
      <c r="H1322" s="30">
        <v>5.0000000000000002E-5</v>
      </c>
      <c r="I1322" s="29">
        <v>1280.52</v>
      </c>
      <c r="J1322" s="29">
        <v>0.06</v>
      </c>
    </row>
    <row r="1323" spans="1:10" ht="25.5" x14ac:dyDescent="0.2">
      <c r="A1323" s="28"/>
      <c r="B1323" s="28"/>
      <c r="C1323" s="28"/>
      <c r="D1323" s="28"/>
      <c r="E1323" s="28" t="s">
        <v>217</v>
      </c>
      <c r="F1323" s="27">
        <v>0</v>
      </c>
      <c r="G1323" s="28" t="s">
        <v>216</v>
      </c>
      <c r="H1323" s="27">
        <v>0</v>
      </c>
      <c r="I1323" s="28" t="s">
        <v>215</v>
      </c>
      <c r="J1323" s="27">
        <v>0</v>
      </c>
    </row>
    <row r="1324" spans="1:10" ht="15" thickBot="1" x14ac:dyDescent="0.25">
      <c r="A1324" s="28"/>
      <c r="B1324" s="28"/>
      <c r="C1324" s="28"/>
      <c r="D1324" s="28"/>
      <c r="E1324" s="28" t="s">
        <v>214</v>
      </c>
      <c r="F1324" s="27">
        <v>0.01</v>
      </c>
      <c r="G1324" s="28"/>
      <c r="H1324" s="132" t="s">
        <v>213</v>
      </c>
      <c r="I1324" s="132"/>
      <c r="J1324" s="27">
        <v>7.0000000000000007E-2</v>
      </c>
    </row>
    <row r="1325" spans="1:10" ht="0.95" customHeight="1" thickTop="1" x14ac:dyDescent="0.2">
      <c r="A1325" s="26"/>
      <c r="B1325" s="26"/>
      <c r="C1325" s="26"/>
      <c r="D1325" s="26"/>
      <c r="E1325" s="26"/>
      <c r="F1325" s="26"/>
      <c r="G1325" s="26"/>
      <c r="H1325" s="26"/>
      <c r="I1325" s="26"/>
      <c r="J1325" s="26"/>
    </row>
    <row r="1326" spans="1:10" ht="18" customHeight="1" x14ac:dyDescent="0.2">
      <c r="A1326" s="36"/>
      <c r="B1326" s="23" t="s">
        <v>211</v>
      </c>
      <c r="C1326" s="36" t="s">
        <v>210</v>
      </c>
      <c r="D1326" s="36" t="s">
        <v>10</v>
      </c>
      <c r="E1326" s="126" t="s">
        <v>228</v>
      </c>
      <c r="F1326" s="126"/>
      <c r="G1326" s="35" t="s">
        <v>209</v>
      </c>
      <c r="H1326" s="23" t="s">
        <v>208</v>
      </c>
      <c r="I1326" s="23" t="s">
        <v>207</v>
      </c>
      <c r="J1326" s="23" t="s">
        <v>11</v>
      </c>
    </row>
    <row r="1327" spans="1:10" ht="39" customHeight="1" x14ac:dyDescent="0.2">
      <c r="A1327" s="18" t="s">
        <v>227</v>
      </c>
      <c r="B1327" s="16" t="s">
        <v>279</v>
      </c>
      <c r="C1327" s="18" t="s">
        <v>97</v>
      </c>
      <c r="D1327" s="18" t="s">
        <v>278</v>
      </c>
      <c r="E1327" s="133" t="s">
        <v>224</v>
      </c>
      <c r="F1327" s="133"/>
      <c r="G1327" s="17" t="s">
        <v>223</v>
      </c>
      <c r="H1327" s="34">
        <v>1</v>
      </c>
      <c r="I1327" s="15">
        <v>1.02</v>
      </c>
      <c r="J1327" s="15">
        <v>1.02</v>
      </c>
    </row>
    <row r="1328" spans="1:10" ht="26.1" customHeight="1" x14ac:dyDescent="0.2">
      <c r="A1328" s="32" t="s">
        <v>222</v>
      </c>
      <c r="B1328" s="33" t="s">
        <v>221</v>
      </c>
      <c r="C1328" s="32" t="s">
        <v>97</v>
      </c>
      <c r="D1328" s="32" t="s">
        <v>220</v>
      </c>
      <c r="E1328" s="131" t="s">
        <v>219</v>
      </c>
      <c r="F1328" s="131"/>
      <c r="G1328" s="31" t="s">
        <v>218</v>
      </c>
      <c r="H1328" s="30">
        <v>1.36</v>
      </c>
      <c r="I1328" s="29">
        <v>0.75</v>
      </c>
      <c r="J1328" s="29">
        <v>1.02</v>
      </c>
    </row>
    <row r="1329" spans="1:10" ht="25.5" x14ac:dyDescent="0.2">
      <c r="A1329" s="28"/>
      <c r="B1329" s="28"/>
      <c r="C1329" s="28"/>
      <c r="D1329" s="28"/>
      <c r="E1329" s="28" t="s">
        <v>217</v>
      </c>
      <c r="F1329" s="27">
        <v>0</v>
      </c>
      <c r="G1329" s="28" t="s">
        <v>216</v>
      </c>
      <c r="H1329" s="27">
        <v>0</v>
      </c>
      <c r="I1329" s="28" t="s">
        <v>215</v>
      </c>
      <c r="J1329" s="27">
        <v>0</v>
      </c>
    </row>
    <row r="1330" spans="1:10" ht="15" thickBot="1" x14ac:dyDescent="0.25">
      <c r="A1330" s="28"/>
      <c r="B1330" s="28"/>
      <c r="C1330" s="28"/>
      <c r="D1330" s="28"/>
      <c r="E1330" s="28" t="s">
        <v>214</v>
      </c>
      <c r="F1330" s="27">
        <v>0.24</v>
      </c>
      <c r="G1330" s="28"/>
      <c r="H1330" s="132" t="s">
        <v>213</v>
      </c>
      <c r="I1330" s="132"/>
      <c r="J1330" s="27">
        <v>1.26</v>
      </c>
    </row>
    <row r="1331" spans="1:10" ht="0.95" customHeight="1" thickTop="1" x14ac:dyDescent="0.2">
      <c r="A1331" s="26"/>
      <c r="B1331" s="26"/>
      <c r="C1331" s="26"/>
      <c r="D1331" s="26"/>
      <c r="E1331" s="26"/>
      <c r="F1331" s="26"/>
      <c r="G1331" s="26"/>
      <c r="H1331" s="26"/>
      <c r="I1331" s="26"/>
      <c r="J1331" s="26"/>
    </row>
    <row r="1332" spans="1:10" ht="18" customHeight="1" x14ac:dyDescent="0.2">
      <c r="A1332" s="36"/>
      <c r="B1332" s="23" t="s">
        <v>211</v>
      </c>
      <c r="C1332" s="36" t="s">
        <v>210</v>
      </c>
      <c r="D1332" s="36" t="s">
        <v>10</v>
      </c>
      <c r="E1332" s="126" t="s">
        <v>228</v>
      </c>
      <c r="F1332" s="126"/>
      <c r="G1332" s="35" t="s">
        <v>209</v>
      </c>
      <c r="H1332" s="23" t="s">
        <v>208</v>
      </c>
      <c r="I1332" s="23" t="s">
        <v>207</v>
      </c>
      <c r="J1332" s="23" t="s">
        <v>11</v>
      </c>
    </row>
    <row r="1333" spans="1:10" ht="24" customHeight="1" x14ac:dyDescent="0.2">
      <c r="A1333" s="18" t="s">
        <v>227</v>
      </c>
      <c r="B1333" s="16" t="s">
        <v>277</v>
      </c>
      <c r="C1333" s="18" t="s">
        <v>97</v>
      </c>
      <c r="D1333" s="18" t="s">
        <v>276</v>
      </c>
      <c r="E1333" s="133" t="s">
        <v>263</v>
      </c>
      <c r="F1333" s="133"/>
      <c r="G1333" s="17" t="s">
        <v>223</v>
      </c>
      <c r="H1333" s="34">
        <v>1</v>
      </c>
      <c r="I1333" s="15">
        <v>19.64</v>
      </c>
      <c r="J1333" s="15">
        <v>19.64</v>
      </c>
    </row>
    <row r="1334" spans="1:10" ht="26.1" customHeight="1" x14ac:dyDescent="0.2">
      <c r="A1334" s="40" t="s">
        <v>238</v>
      </c>
      <c r="B1334" s="41" t="s">
        <v>275</v>
      </c>
      <c r="C1334" s="40" t="s">
        <v>97</v>
      </c>
      <c r="D1334" s="40" t="s">
        <v>274</v>
      </c>
      <c r="E1334" s="134" t="s">
        <v>263</v>
      </c>
      <c r="F1334" s="134"/>
      <c r="G1334" s="39" t="s">
        <v>223</v>
      </c>
      <c r="H1334" s="38">
        <v>1</v>
      </c>
      <c r="I1334" s="37">
        <v>0.22</v>
      </c>
      <c r="J1334" s="37">
        <v>0.22</v>
      </c>
    </row>
    <row r="1335" spans="1:10" ht="24" customHeight="1" x14ac:dyDescent="0.2">
      <c r="A1335" s="32" t="s">
        <v>222</v>
      </c>
      <c r="B1335" s="33" t="s">
        <v>262</v>
      </c>
      <c r="C1335" s="32" t="s">
        <v>97</v>
      </c>
      <c r="D1335" s="32" t="s">
        <v>261</v>
      </c>
      <c r="E1335" s="131" t="s">
        <v>256</v>
      </c>
      <c r="F1335" s="131"/>
      <c r="G1335" s="31" t="s">
        <v>223</v>
      </c>
      <c r="H1335" s="30">
        <v>1</v>
      </c>
      <c r="I1335" s="29">
        <v>2.94</v>
      </c>
      <c r="J1335" s="29">
        <v>2.94</v>
      </c>
    </row>
    <row r="1336" spans="1:10" ht="24" customHeight="1" x14ac:dyDescent="0.2">
      <c r="A1336" s="32" t="s">
        <v>222</v>
      </c>
      <c r="B1336" s="33" t="s">
        <v>258</v>
      </c>
      <c r="C1336" s="32" t="s">
        <v>97</v>
      </c>
      <c r="D1336" s="32" t="s">
        <v>257</v>
      </c>
      <c r="E1336" s="131" t="s">
        <v>256</v>
      </c>
      <c r="F1336" s="131"/>
      <c r="G1336" s="31" t="s">
        <v>223</v>
      </c>
      <c r="H1336" s="30">
        <v>1</v>
      </c>
      <c r="I1336" s="29">
        <v>0.81</v>
      </c>
      <c r="J1336" s="29">
        <v>0.81</v>
      </c>
    </row>
    <row r="1337" spans="1:10" ht="26.1" customHeight="1" x14ac:dyDescent="0.2">
      <c r="A1337" s="32" t="s">
        <v>222</v>
      </c>
      <c r="B1337" s="33" t="s">
        <v>273</v>
      </c>
      <c r="C1337" s="32" t="s">
        <v>97</v>
      </c>
      <c r="D1337" s="32" t="s">
        <v>272</v>
      </c>
      <c r="E1337" s="131" t="s">
        <v>229</v>
      </c>
      <c r="F1337" s="131"/>
      <c r="G1337" s="31" t="s">
        <v>223</v>
      </c>
      <c r="H1337" s="30">
        <v>1</v>
      </c>
      <c r="I1337" s="29">
        <v>1.1499999999999999</v>
      </c>
      <c r="J1337" s="29">
        <v>1.1499999999999999</v>
      </c>
    </row>
    <row r="1338" spans="1:10" ht="26.1" customHeight="1" x14ac:dyDescent="0.2">
      <c r="A1338" s="32" t="s">
        <v>222</v>
      </c>
      <c r="B1338" s="33" t="s">
        <v>271</v>
      </c>
      <c r="C1338" s="32" t="s">
        <v>97</v>
      </c>
      <c r="D1338" s="32" t="s">
        <v>270</v>
      </c>
      <c r="E1338" s="131" t="s">
        <v>229</v>
      </c>
      <c r="F1338" s="131"/>
      <c r="G1338" s="31" t="s">
        <v>223</v>
      </c>
      <c r="H1338" s="30">
        <v>1</v>
      </c>
      <c r="I1338" s="29">
        <v>0.56000000000000005</v>
      </c>
      <c r="J1338" s="29">
        <v>0.56000000000000005</v>
      </c>
    </row>
    <row r="1339" spans="1:10" ht="24" customHeight="1" x14ac:dyDescent="0.2">
      <c r="A1339" s="32" t="s">
        <v>222</v>
      </c>
      <c r="B1339" s="33" t="s">
        <v>253</v>
      </c>
      <c r="C1339" s="32" t="s">
        <v>97</v>
      </c>
      <c r="D1339" s="32" t="s">
        <v>252</v>
      </c>
      <c r="E1339" s="131" t="s">
        <v>251</v>
      </c>
      <c r="F1339" s="131"/>
      <c r="G1339" s="31" t="s">
        <v>223</v>
      </c>
      <c r="H1339" s="30">
        <v>1</v>
      </c>
      <c r="I1339" s="29">
        <v>0.06</v>
      </c>
      <c r="J1339" s="29">
        <v>0.06</v>
      </c>
    </row>
    <row r="1340" spans="1:10" ht="24" customHeight="1" x14ac:dyDescent="0.2">
      <c r="A1340" s="32" t="s">
        <v>222</v>
      </c>
      <c r="B1340" s="33" t="s">
        <v>269</v>
      </c>
      <c r="C1340" s="32" t="s">
        <v>97</v>
      </c>
      <c r="D1340" s="32" t="s">
        <v>268</v>
      </c>
      <c r="E1340" s="131" t="s">
        <v>248</v>
      </c>
      <c r="F1340" s="131"/>
      <c r="G1340" s="31" t="s">
        <v>223</v>
      </c>
      <c r="H1340" s="30">
        <v>1</v>
      </c>
      <c r="I1340" s="29">
        <v>13.28</v>
      </c>
      <c r="J1340" s="29">
        <v>13.28</v>
      </c>
    </row>
    <row r="1341" spans="1:10" ht="24" customHeight="1" x14ac:dyDescent="0.2">
      <c r="A1341" s="32" t="s">
        <v>222</v>
      </c>
      <c r="B1341" s="33" t="s">
        <v>247</v>
      </c>
      <c r="C1341" s="32" t="s">
        <v>97</v>
      </c>
      <c r="D1341" s="32" t="s">
        <v>246</v>
      </c>
      <c r="E1341" s="131" t="s">
        <v>245</v>
      </c>
      <c r="F1341" s="131"/>
      <c r="G1341" s="31" t="s">
        <v>223</v>
      </c>
      <c r="H1341" s="30">
        <v>1</v>
      </c>
      <c r="I1341" s="29">
        <v>0.62</v>
      </c>
      <c r="J1341" s="29">
        <v>0.62</v>
      </c>
    </row>
    <row r="1342" spans="1:10" ht="25.5" x14ac:dyDescent="0.2">
      <c r="A1342" s="28"/>
      <c r="B1342" s="28"/>
      <c r="C1342" s="28"/>
      <c r="D1342" s="28"/>
      <c r="E1342" s="28" t="s">
        <v>217</v>
      </c>
      <c r="F1342" s="27">
        <v>6.3039924999999997</v>
      </c>
      <c r="G1342" s="28" t="s">
        <v>216</v>
      </c>
      <c r="H1342" s="27">
        <v>7.2</v>
      </c>
      <c r="I1342" s="28" t="s">
        <v>215</v>
      </c>
      <c r="J1342" s="27">
        <v>13.5</v>
      </c>
    </row>
    <row r="1343" spans="1:10" ht="15" thickBot="1" x14ac:dyDescent="0.25">
      <c r="A1343" s="28"/>
      <c r="B1343" s="28"/>
      <c r="C1343" s="28"/>
      <c r="D1343" s="28"/>
      <c r="E1343" s="28" t="s">
        <v>214</v>
      </c>
      <c r="F1343" s="27">
        <v>4.62</v>
      </c>
      <c r="G1343" s="28"/>
      <c r="H1343" s="132" t="s">
        <v>213</v>
      </c>
      <c r="I1343" s="132"/>
      <c r="J1343" s="27">
        <v>24.26</v>
      </c>
    </row>
    <row r="1344" spans="1:10" ht="0.95" customHeight="1" thickTop="1" x14ac:dyDescent="0.2">
      <c r="A1344" s="26"/>
      <c r="B1344" s="26"/>
      <c r="C1344" s="26"/>
      <c r="D1344" s="26"/>
      <c r="E1344" s="26"/>
      <c r="F1344" s="26"/>
      <c r="G1344" s="26"/>
      <c r="H1344" s="26"/>
      <c r="I1344" s="26"/>
      <c r="J1344" s="26"/>
    </row>
    <row r="1345" spans="1:10" ht="18" customHeight="1" x14ac:dyDescent="0.2">
      <c r="A1345" s="36"/>
      <c r="B1345" s="23" t="s">
        <v>211</v>
      </c>
      <c r="C1345" s="36" t="s">
        <v>210</v>
      </c>
      <c r="D1345" s="36" t="s">
        <v>10</v>
      </c>
      <c r="E1345" s="126" t="s">
        <v>228</v>
      </c>
      <c r="F1345" s="126"/>
      <c r="G1345" s="35" t="s">
        <v>209</v>
      </c>
      <c r="H1345" s="23" t="s">
        <v>208</v>
      </c>
      <c r="I1345" s="23" t="s">
        <v>207</v>
      </c>
      <c r="J1345" s="23" t="s">
        <v>11</v>
      </c>
    </row>
    <row r="1346" spans="1:10" ht="24" customHeight="1" x14ac:dyDescent="0.2">
      <c r="A1346" s="18" t="s">
        <v>227</v>
      </c>
      <c r="B1346" s="16" t="s">
        <v>267</v>
      </c>
      <c r="C1346" s="18" t="s">
        <v>97</v>
      </c>
      <c r="D1346" s="18" t="s">
        <v>266</v>
      </c>
      <c r="E1346" s="133" t="s">
        <v>263</v>
      </c>
      <c r="F1346" s="133"/>
      <c r="G1346" s="17" t="s">
        <v>223</v>
      </c>
      <c r="H1346" s="34">
        <v>1</v>
      </c>
      <c r="I1346" s="15">
        <v>27.16</v>
      </c>
      <c r="J1346" s="15">
        <v>27.16</v>
      </c>
    </row>
    <row r="1347" spans="1:10" ht="26.1" customHeight="1" x14ac:dyDescent="0.2">
      <c r="A1347" s="40" t="s">
        <v>238</v>
      </c>
      <c r="B1347" s="41" t="s">
        <v>265</v>
      </c>
      <c r="C1347" s="40" t="s">
        <v>97</v>
      </c>
      <c r="D1347" s="40" t="s">
        <v>264</v>
      </c>
      <c r="E1347" s="134" t="s">
        <v>263</v>
      </c>
      <c r="F1347" s="134"/>
      <c r="G1347" s="39" t="s">
        <v>223</v>
      </c>
      <c r="H1347" s="38">
        <v>1</v>
      </c>
      <c r="I1347" s="37">
        <v>0.19</v>
      </c>
      <c r="J1347" s="37">
        <v>0.19</v>
      </c>
    </row>
    <row r="1348" spans="1:10" ht="24" customHeight="1" x14ac:dyDescent="0.2">
      <c r="A1348" s="32" t="s">
        <v>222</v>
      </c>
      <c r="B1348" s="33" t="s">
        <v>262</v>
      </c>
      <c r="C1348" s="32" t="s">
        <v>97</v>
      </c>
      <c r="D1348" s="32" t="s">
        <v>261</v>
      </c>
      <c r="E1348" s="131" t="s">
        <v>256</v>
      </c>
      <c r="F1348" s="131"/>
      <c r="G1348" s="31" t="s">
        <v>223</v>
      </c>
      <c r="H1348" s="30">
        <v>1</v>
      </c>
      <c r="I1348" s="29">
        <v>2.94</v>
      </c>
      <c r="J1348" s="29">
        <v>2.94</v>
      </c>
    </row>
    <row r="1349" spans="1:10" ht="26.1" customHeight="1" x14ac:dyDescent="0.2">
      <c r="A1349" s="32" t="s">
        <v>222</v>
      </c>
      <c r="B1349" s="33" t="s">
        <v>260</v>
      </c>
      <c r="C1349" s="32" t="s">
        <v>97</v>
      </c>
      <c r="D1349" s="32" t="s">
        <v>259</v>
      </c>
      <c r="E1349" s="131" t="s">
        <v>229</v>
      </c>
      <c r="F1349" s="131"/>
      <c r="G1349" s="31" t="s">
        <v>223</v>
      </c>
      <c r="H1349" s="30">
        <v>1</v>
      </c>
      <c r="I1349" s="29">
        <v>1.26</v>
      </c>
      <c r="J1349" s="29">
        <v>1.26</v>
      </c>
    </row>
    <row r="1350" spans="1:10" ht="24" customHeight="1" x14ac:dyDescent="0.2">
      <c r="A1350" s="32" t="s">
        <v>222</v>
      </c>
      <c r="B1350" s="33" t="s">
        <v>258</v>
      </c>
      <c r="C1350" s="32" t="s">
        <v>97</v>
      </c>
      <c r="D1350" s="32" t="s">
        <v>257</v>
      </c>
      <c r="E1350" s="131" t="s">
        <v>256</v>
      </c>
      <c r="F1350" s="131"/>
      <c r="G1350" s="31" t="s">
        <v>223</v>
      </c>
      <c r="H1350" s="30">
        <v>1</v>
      </c>
      <c r="I1350" s="29">
        <v>0.81</v>
      </c>
      <c r="J1350" s="29">
        <v>0.81</v>
      </c>
    </row>
    <row r="1351" spans="1:10" ht="26.1" customHeight="1" x14ac:dyDescent="0.2">
      <c r="A1351" s="32" t="s">
        <v>222</v>
      </c>
      <c r="B1351" s="33" t="s">
        <v>255</v>
      </c>
      <c r="C1351" s="32" t="s">
        <v>97</v>
      </c>
      <c r="D1351" s="32" t="s">
        <v>254</v>
      </c>
      <c r="E1351" s="131" t="s">
        <v>229</v>
      </c>
      <c r="F1351" s="131"/>
      <c r="G1351" s="31" t="s">
        <v>223</v>
      </c>
      <c r="H1351" s="30">
        <v>1</v>
      </c>
      <c r="I1351" s="29">
        <v>0.45</v>
      </c>
      <c r="J1351" s="29">
        <v>0.45</v>
      </c>
    </row>
    <row r="1352" spans="1:10" ht="24" customHeight="1" x14ac:dyDescent="0.2">
      <c r="A1352" s="32" t="s">
        <v>222</v>
      </c>
      <c r="B1352" s="33" t="s">
        <v>253</v>
      </c>
      <c r="C1352" s="32" t="s">
        <v>97</v>
      </c>
      <c r="D1352" s="32" t="s">
        <v>252</v>
      </c>
      <c r="E1352" s="131" t="s">
        <v>251</v>
      </c>
      <c r="F1352" s="131"/>
      <c r="G1352" s="31" t="s">
        <v>223</v>
      </c>
      <c r="H1352" s="30">
        <v>1</v>
      </c>
      <c r="I1352" s="29">
        <v>0.06</v>
      </c>
      <c r="J1352" s="29">
        <v>0.06</v>
      </c>
    </row>
    <row r="1353" spans="1:10" ht="24" customHeight="1" x14ac:dyDescent="0.2">
      <c r="A1353" s="32" t="s">
        <v>222</v>
      </c>
      <c r="B1353" s="33" t="s">
        <v>250</v>
      </c>
      <c r="C1353" s="32" t="s">
        <v>97</v>
      </c>
      <c r="D1353" s="32" t="s">
        <v>249</v>
      </c>
      <c r="E1353" s="131" t="s">
        <v>248</v>
      </c>
      <c r="F1353" s="131"/>
      <c r="G1353" s="31" t="s">
        <v>223</v>
      </c>
      <c r="H1353" s="30">
        <v>1</v>
      </c>
      <c r="I1353" s="29">
        <v>20.83</v>
      </c>
      <c r="J1353" s="29">
        <v>20.83</v>
      </c>
    </row>
    <row r="1354" spans="1:10" ht="24" customHeight="1" x14ac:dyDescent="0.2">
      <c r="A1354" s="32" t="s">
        <v>222</v>
      </c>
      <c r="B1354" s="33" t="s">
        <v>247</v>
      </c>
      <c r="C1354" s="32" t="s">
        <v>97</v>
      </c>
      <c r="D1354" s="32" t="s">
        <v>246</v>
      </c>
      <c r="E1354" s="131" t="s">
        <v>245</v>
      </c>
      <c r="F1354" s="131"/>
      <c r="G1354" s="31" t="s">
        <v>223</v>
      </c>
      <c r="H1354" s="30">
        <v>1</v>
      </c>
      <c r="I1354" s="29">
        <v>0.62</v>
      </c>
      <c r="J1354" s="29">
        <v>0.62</v>
      </c>
    </row>
    <row r="1355" spans="1:10" ht="25.5" x14ac:dyDescent="0.2">
      <c r="A1355" s="28"/>
      <c r="B1355" s="28"/>
      <c r="C1355" s="28"/>
      <c r="D1355" s="28"/>
      <c r="E1355" s="28" t="s">
        <v>217</v>
      </c>
      <c r="F1355" s="27">
        <v>9.8155497999999994</v>
      </c>
      <c r="G1355" s="28" t="s">
        <v>216</v>
      </c>
      <c r="H1355" s="27">
        <v>11.2</v>
      </c>
      <c r="I1355" s="28" t="s">
        <v>215</v>
      </c>
      <c r="J1355" s="27">
        <v>21.02</v>
      </c>
    </row>
    <row r="1356" spans="1:10" ht="15" thickBot="1" x14ac:dyDescent="0.25">
      <c r="A1356" s="28"/>
      <c r="B1356" s="28"/>
      <c r="C1356" s="28"/>
      <c r="D1356" s="28"/>
      <c r="E1356" s="28" t="s">
        <v>214</v>
      </c>
      <c r="F1356" s="27">
        <v>6.39</v>
      </c>
      <c r="G1356" s="28"/>
      <c r="H1356" s="132" t="s">
        <v>213</v>
      </c>
      <c r="I1356" s="132"/>
      <c r="J1356" s="27">
        <v>33.549999999999997</v>
      </c>
    </row>
    <row r="1357" spans="1:10" ht="0.95" customHeight="1" thickTop="1" x14ac:dyDescent="0.2">
      <c r="A1357" s="26"/>
      <c r="B1357" s="26"/>
      <c r="C1357" s="26"/>
      <c r="D1357" s="26"/>
      <c r="E1357" s="26"/>
      <c r="F1357" s="26"/>
      <c r="G1357" s="26"/>
      <c r="H1357" s="26"/>
      <c r="I1357" s="26"/>
      <c r="J1357" s="26"/>
    </row>
    <row r="1358" spans="1:10" ht="18" customHeight="1" x14ac:dyDescent="0.2">
      <c r="A1358" s="36"/>
      <c r="B1358" s="23" t="s">
        <v>211</v>
      </c>
      <c r="C1358" s="36" t="s">
        <v>210</v>
      </c>
      <c r="D1358" s="36" t="s">
        <v>10</v>
      </c>
      <c r="E1358" s="126" t="s">
        <v>228</v>
      </c>
      <c r="F1358" s="126"/>
      <c r="G1358" s="35" t="s">
        <v>209</v>
      </c>
      <c r="H1358" s="23" t="s">
        <v>208</v>
      </c>
      <c r="I1358" s="23" t="s">
        <v>207</v>
      </c>
      <c r="J1358" s="23" t="s">
        <v>11</v>
      </c>
    </row>
    <row r="1359" spans="1:10" ht="39" customHeight="1" x14ac:dyDescent="0.2">
      <c r="A1359" s="18" t="s">
        <v>227</v>
      </c>
      <c r="B1359" s="16" t="s">
        <v>244</v>
      </c>
      <c r="C1359" s="18" t="s">
        <v>97</v>
      </c>
      <c r="D1359" s="18" t="s">
        <v>243</v>
      </c>
      <c r="E1359" s="133" t="s">
        <v>224</v>
      </c>
      <c r="F1359" s="133"/>
      <c r="G1359" s="17" t="s">
        <v>242</v>
      </c>
      <c r="H1359" s="34">
        <v>1</v>
      </c>
      <c r="I1359" s="15">
        <v>0.56000000000000005</v>
      </c>
      <c r="J1359" s="15">
        <v>0.56000000000000005</v>
      </c>
    </row>
    <row r="1360" spans="1:10" ht="39" customHeight="1" x14ac:dyDescent="0.2">
      <c r="A1360" s="40" t="s">
        <v>238</v>
      </c>
      <c r="B1360" s="41" t="s">
        <v>237</v>
      </c>
      <c r="C1360" s="40" t="s">
        <v>97</v>
      </c>
      <c r="D1360" s="40" t="s">
        <v>236</v>
      </c>
      <c r="E1360" s="134" t="s">
        <v>224</v>
      </c>
      <c r="F1360" s="134"/>
      <c r="G1360" s="39" t="s">
        <v>223</v>
      </c>
      <c r="H1360" s="38">
        <v>1</v>
      </c>
      <c r="I1360" s="37">
        <v>0.5</v>
      </c>
      <c r="J1360" s="37">
        <v>0.5</v>
      </c>
    </row>
    <row r="1361" spans="1:10" ht="39" customHeight="1" x14ac:dyDescent="0.2">
      <c r="A1361" s="40" t="s">
        <v>238</v>
      </c>
      <c r="B1361" s="41" t="s">
        <v>235</v>
      </c>
      <c r="C1361" s="40" t="s">
        <v>97</v>
      </c>
      <c r="D1361" s="40" t="s">
        <v>234</v>
      </c>
      <c r="E1361" s="134" t="s">
        <v>224</v>
      </c>
      <c r="F1361" s="134"/>
      <c r="G1361" s="39" t="s">
        <v>223</v>
      </c>
      <c r="H1361" s="38">
        <v>1</v>
      </c>
      <c r="I1361" s="37">
        <v>0.06</v>
      </c>
      <c r="J1361" s="37">
        <v>0.06</v>
      </c>
    </row>
    <row r="1362" spans="1:10" ht="25.5" x14ac:dyDescent="0.2">
      <c r="A1362" s="28"/>
      <c r="B1362" s="28"/>
      <c r="C1362" s="28"/>
      <c r="D1362" s="28"/>
      <c r="E1362" s="28" t="s">
        <v>217</v>
      </c>
      <c r="F1362" s="27">
        <v>0</v>
      </c>
      <c r="G1362" s="28" t="s">
        <v>216</v>
      </c>
      <c r="H1362" s="27">
        <v>0</v>
      </c>
      <c r="I1362" s="28" t="s">
        <v>215</v>
      </c>
      <c r="J1362" s="27">
        <v>0</v>
      </c>
    </row>
    <row r="1363" spans="1:10" ht="15" thickBot="1" x14ac:dyDescent="0.25">
      <c r="A1363" s="28"/>
      <c r="B1363" s="28"/>
      <c r="C1363" s="28"/>
      <c r="D1363" s="28"/>
      <c r="E1363" s="28" t="s">
        <v>214</v>
      </c>
      <c r="F1363" s="27">
        <v>0.13</v>
      </c>
      <c r="G1363" s="28"/>
      <c r="H1363" s="132" t="s">
        <v>213</v>
      </c>
      <c r="I1363" s="132"/>
      <c r="J1363" s="27">
        <v>0.69</v>
      </c>
    </row>
    <row r="1364" spans="1:10" ht="0.95" customHeight="1" thickTop="1" x14ac:dyDescent="0.2">
      <c r="A1364" s="26"/>
      <c r="B1364" s="26"/>
      <c r="C1364" s="26"/>
      <c r="D1364" s="26"/>
      <c r="E1364" s="26"/>
      <c r="F1364" s="26"/>
      <c r="G1364" s="26"/>
      <c r="H1364" s="26"/>
      <c r="I1364" s="26"/>
      <c r="J1364" s="26"/>
    </row>
    <row r="1365" spans="1:10" ht="18" customHeight="1" x14ac:dyDescent="0.2">
      <c r="A1365" s="36"/>
      <c r="B1365" s="23" t="s">
        <v>211</v>
      </c>
      <c r="C1365" s="36" t="s">
        <v>210</v>
      </c>
      <c r="D1365" s="36" t="s">
        <v>10</v>
      </c>
      <c r="E1365" s="126" t="s">
        <v>228</v>
      </c>
      <c r="F1365" s="126"/>
      <c r="G1365" s="35" t="s">
        <v>209</v>
      </c>
      <c r="H1365" s="23" t="s">
        <v>208</v>
      </c>
      <c r="I1365" s="23" t="s">
        <v>207</v>
      </c>
      <c r="J1365" s="23" t="s">
        <v>11</v>
      </c>
    </row>
    <row r="1366" spans="1:10" ht="39" customHeight="1" x14ac:dyDescent="0.2">
      <c r="A1366" s="18" t="s">
        <v>227</v>
      </c>
      <c r="B1366" s="16" t="s">
        <v>241</v>
      </c>
      <c r="C1366" s="18" t="s">
        <v>97</v>
      </c>
      <c r="D1366" s="18" t="s">
        <v>240</v>
      </c>
      <c r="E1366" s="133" t="s">
        <v>224</v>
      </c>
      <c r="F1366" s="133"/>
      <c r="G1366" s="17" t="s">
        <v>239</v>
      </c>
      <c r="H1366" s="34">
        <v>1</v>
      </c>
      <c r="I1366" s="15">
        <v>1.34</v>
      </c>
      <c r="J1366" s="15">
        <v>1.34</v>
      </c>
    </row>
    <row r="1367" spans="1:10" ht="39" customHeight="1" x14ac:dyDescent="0.2">
      <c r="A1367" s="40" t="s">
        <v>238</v>
      </c>
      <c r="B1367" s="41" t="s">
        <v>235</v>
      </c>
      <c r="C1367" s="40" t="s">
        <v>97</v>
      </c>
      <c r="D1367" s="40" t="s">
        <v>234</v>
      </c>
      <c r="E1367" s="134" t="s">
        <v>224</v>
      </c>
      <c r="F1367" s="134"/>
      <c r="G1367" s="39" t="s">
        <v>223</v>
      </c>
      <c r="H1367" s="38">
        <v>1</v>
      </c>
      <c r="I1367" s="37">
        <v>0.06</v>
      </c>
      <c r="J1367" s="37">
        <v>0.06</v>
      </c>
    </row>
    <row r="1368" spans="1:10" ht="39" customHeight="1" x14ac:dyDescent="0.2">
      <c r="A1368" s="40" t="s">
        <v>238</v>
      </c>
      <c r="B1368" s="41" t="s">
        <v>237</v>
      </c>
      <c r="C1368" s="40" t="s">
        <v>97</v>
      </c>
      <c r="D1368" s="40" t="s">
        <v>236</v>
      </c>
      <c r="E1368" s="134" t="s">
        <v>224</v>
      </c>
      <c r="F1368" s="134"/>
      <c r="G1368" s="39" t="s">
        <v>223</v>
      </c>
      <c r="H1368" s="38">
        <v>1</v>
      </c>
      <c r="I1368" s="37">
        <v>0.5</v>
      </c>
      <c r="J1368" s="37">
        <v>0.5</v>
      </c>
    </row>
    <row r="1369" spans="1:10" ht="39" customHeight="1" x14ac:dyDescent="0.2">
      <c r="A1369" s="40" t="s">
        <v>238</v>
      </c>
      <c r="B1369" s="41" t="s">
        <v>226</v>
      </c>
      <c r="C1369" s="40" t="s">
        <v>97</v>
      </c>
      <c r="D1369" s="40" t="s">
        <v>225</v>
      </c>
      <c r="E1369" s="134" t="s">
        <v>224</v>
      </c>
      <c r="F1369" s="134"/>
      <c r="G1369" s="39" t="s">
        <v>223</v>
      </c>
      <c r="H1369" s="38">
        <v>1</v>
      </c>
      <c r="I1369" s="37">
        <v>0.39</v>
      </c>
      <c r="J1369" s="37">
        <v>0.39</v>
      </c>
    </row>
    <row r="1370" spans="1:10" ht="39" customHeight="1" x14ac:dyDescent="0.2">
      <c r="A1370" s="40" t="s">
        <v>238</v>
      </c>
      <c r="B1370" s="41" t="s">
        <v>233</v>
      </c>
      <c r="C1370" s="40" t="s">
        <v>97</v>
      </c>
      <c r="D1370" s="40" t="s">
        <v>232</v>
      </c>
      <c r="E1370" s="134" t="s">
        <v>224</v>
      </c>
      <c r="F1370" s="134"/>
      <c r="G1370" s="39" t="s">
        <v>223</v>
      </c>
      <c r="H1370" s="38">
        <v>1</v>
      </c>
      <c r="I1370" s="37">
        <v>0.39</v>
      </c>
      <c r="J1370" s="37">
        <v>0.39</v>
      </c>
    </row>
    <row r="1371" spans="1:10" ht="25.5" x14ac:dyDescent="0.2">
      <c r="A1371" s="28"/>
      <c r="B1371" s="28"/>
      <c r="C1371" s="28"/>
      <c r="D1371" s="28"/>
      <c r="E1371" s="28" t="s">
        <v>217</v>
      </c>
      <c r="F1371" s="27">
        <v>0</v>
      </c>
      <c r="G1371" s="28" t="s">
        <v>216</v>
      </c>
      <c r="H1371" s="27">
        <v>0</v>
      </c>
      <c r="I1371" s="28" t="s">
        <v>215</v>
      </c>
      <c r="J1371" s="27">
        <v>0</v>
      </c>
    </row>
    <row r="1372" spans="1:10" ht="15" thickBot="1" x14ac:dyDescent="0.25">
      <c r="A1372" s="28"/>
      <c r="B1372" s="28"/>
      <c r="C1372" s="28"/>
      <c r="D1372" s="28"/>
      <c r="E1372" s="28" t="s">
        <v>214</v>
      </c>
      <c r="F1372" s="27">
        <v>0.31</v>
      </c>
      <c r="G1372" s="28"/>
      <c r="H1372" s="132" t="s">
        <v>213</v>
      </c>
      <c r="I1372" s="132"/>
      <c r="J1372" s="27">
        <v>1.65</v>
      </c>
    </row>
    <row r="1373" spans="1:10" ht="0.95" customHeight="1" thickTop="1" x14ac:dyDescent="0.2">
      <c r="A1373" s="26"/>
      <c r="B1373" s="26"/>
      <c r="C1373" s="26"/>
      <c r="D1373" s="26"/>
      <c r="E1373" s="26"/>
      <c r="F1373" s="26"/>
      <c r="G1373" s="26"/>
      <c r="H1373" s="26"/>
      <c r="I1373" s="26"/>
      <c r="J1373" s="26"/>
    </row>
    <row r="1374" spans="1:10" ht="18" customHeight="1" x14ac:dyDescent="0.2">
      <c r="A1374" s="36"/>
      <c r="B1374" s="23" t="s">
        <v>211</v>
      </c>
      <c r="C1374" s="36" t="s">
        <v>210</v>
      </c>
      <c r="D1374" s="36" t="s">
        <v>10</v>
      </c>
      <c r="E1374" s="126" t="s">
        <v>228</v>
      </c>
      <c r="F1374" s="126"/>
      <c r="G1374" s="35" t="s">
        <v>209</v>
      </c>
      <c r="H1374" s="23" t="s">
        <v>208</v>
      </c>
      <c r="I1374" s="23" t="s">
        <v>207</v>
      </c>
      <c r="J1374" s="23" t="s">
        <v>11</v>
      </c>
    </row>
    <row r="1375" spans="1:10" ht="39" customHeight="1" x14ac:dyDescent="0.2">
      <c r="A1375" s="18" t="s">
        <v>227</v>
      </c>
      <c r="B1375" s="16" t="s">
        <v>237</v>
      </c>
      <c r="C1375" s="18" t="s">
        <v>97</v>
      </c>
      <c r="D1375" s="18" t="s">
        <v>236</v>
      </c>
      <c r="E1375" s="133" t="s">
        <v>224</v>
      </c>
      <c r="F1375" s="133"/>
      <c r="G1375" s="17" t="s">
        <v>223</v>
      </c>
      <c r="H1375" s="34">
        <v>1</v>
      </c>
      <c r="I1375" s="15">
        <v>0.5</v>
      </c>
      <c r="J1375" s="15">
        <v>0.5</v>
      </c>
    </row>
    <row r="1376" spans="1:10" ht="26.1" customHeight="1" x14ac:dyDescent="0.2">
      <c r="A1376" s="32" t="s">
        <v>222</v>
      </c>
      <c r="B1376" s="33" t="s">
        <v>231</v>
      </c>
      <c r="C1376" s="32" t="s">
        <v>97</v>
      </c>
      <c r="D1376" s="32" t="s">
        <v>230</v>
      </c>
      <c r="E1376" s="131" t="s">
        <v>229</v>
      </c>
      <c r="F1376" s="131"/>
      <c r="G1376" s="31" t="s">
        <v>41</v>
      </c>
      <c r="H1376" s="30">
        <v>1.2799999999999999E-4</v>
      </c>
      <c r="I1376" s="29">
        <v>3978.58</v>
      </c>
      <c r="J1376" s="29">
        <v>0.5</v>
      </c>
    </row>
    <row r="1377" spans="1:10" ht="25.5" x14ac:dyDescent="0.2">
      <c r="A1377" s="28"/>
      <c r="B1377" s="28"/>
      <c r="C1377" s="28"/>
      <c r="D1377" s="28"/>
      <c r="E1377" s="28" t="s">
        <v>217</v>
      </c>
      <c r="F1377" s="27">
        <v>0</v>
      </c>
      <c r="G1377" s="28" t="s">
        <v>216</v>
      </c>
      <c r="H1377" s="27">
        <v>0</v>
      </c>
      <c r="I1377" s="28" t="s">
        <v>215</v>
      </c>
      <c r="J1377" s="27">
        <v>0</v>
      </c>
    </row>
    <row r="1378" spans="1:10" ht="15" thickBot="1" x14ac:dyDescent="0.25">
      <c r="A1378" s="28"/>
      <c r="B1378" s="28"/>
      <c r="C1378" s="28"/>
      <c r="D1378" s="28"/>
      <c r="E1378" s="28" t="s">
        <v>214</v>
      </c>
      <c r="F1378" s="27">
        <v>0.11</v>
      </c>
      <c r="G1378" s="28"/>
      <c r="H1378" s="132" t="s">
        <v>213</v>
      </c>
      <c r="I1378" s="132"/>
      <c r="J1378" s="27">
        <v>0.61</v>
      </c>
    </row>
    <row r="1379" spans="1:10" ht="0.95" customHeight="1" thickTop="1" x14ac:dyDescent="0.2">
      <c r="A1379" s="26"/>
      <c r="B1379" s="26"/>
      <c r="C1379" s="26"/>
      <c r="D1379" s="26"/>
      <c r="E1379" s="26"/>
      <c r="F1379" s="26"/>
      <c r="G1379" s="26"/>
      <c r="H1379" s="26"/>
      <c r="I1379" s="26"/>
      <c r="J1379" s="26"/>
    </row>
    <row r="1380" spans="1:10" ht="18" customHeight="1" x14ac:dyDescent="0.2">
      <c r="A1380" s="36"/>
      <c r="B1380" s="23" t="s">
        <v>211</v>
      </c>
      <c r="C1380" s="36" t="s">
        <v>210</v>
      </c>
      <c r="D1380" s="36" t="s">
        <v>10</v>
      </c>
      <c r="E1380" s="126" t="s">
        <v>228</v>
      </c>
      <c r="F1380" s="126"/>
      <c r="G1380" s="35" t="s">
        <v>209</v>
      </c>
      <c r="H1380" s="23" t="s">
        <v>208</v>
      </c>
      <c r="I1380" s="23" t="s">
        <v>207</v>
      </c>
      <c r="J1380" s="23" t="s">
        <v>11</v>
      </c>
    </row>
    <row r="1381" spans="1:10" ht="39" customHeight="1" x14ac:dyDescent="0.2">
      <c r="A1381" s="18" t="s">
        <v>227</v>
      </c>
      <c r="B1381" s="16" t="s">
        <v>235</v>
      </c>
      <c r="C1381" s="18" t="s">
        <v>97</v>
      </c>
      <c r="D1381" s="18" t="s">
        <v>234</v>
      </c>
      <c r="E1381" s="133" t="s">
        <v>224</v>
      </c>
      <c r="F1381" s="133"/>
      <c r="G1381" s="17" t="s">
        <v>223</v>
      </c>
      <c r="H1381" s="34">
        <v>1</v>
      </c>
      <c r="I1381" s="15">
        <v>0.06</v>
      </c>
      <c r="J1381" s="15">
        <v>0.06</v>
      </c>
    </row>
    <row r="1382" spans="1:10" ht="26.1" customHeight="1" x14ac:dyDescent="0.2">
      <c r="A1382" s="32" t="s">
        <v>222</v>
      </c>
      <c r="B1382" s="33" t="s">
        <v>231</v>
      </c>
      <c r="C1382" s="32" t="s">
        <v>97</v>
      </c>
      <c r="D1382" s="32" t="s">
        <v>230</v>
      </c>
      <c r="E1382" s="131" t="s">
        <v>229</v>
      </c>
      <c r="F1382" s="131"/>
      <c r="G1382" s="31" t="s">
        <v>41</v>
      </c>
      <c r="H1382" s="30">
        <v>1.5099999999999999E-5</v>
      </c>
      <c r="I1382" s="29">
        <v>3978.58</v>
      </c>
      <c r="J1382" s="29">
        <v>0.06</v>
      </c>
    </row>
    <row r="1383" spans="1:10" ht="25.5" x14ac:dyDescent="0.2">
      <c r="A1383" s="28"/>
      <c r="B1383" s="28"/>
      <c r="C1383" s="28"/>
      <c r="D1383" s="28"/>
      <c r="E1383" s="28" t="s">
        <v>217</v>
      </c>
      <c r="F1383" s="27">
        <v>0</v>
      </c>
      <c r="G1383" s="28" t="s">
        <v>216</v>
      </c>
      <c r="H1383" s="27">
        <v>0</v>
      </c>
      <c r="I1383" s="28" t="s">
        <v>215</v>
      </c>
      <c r="J1383" s="27">
        <v>0</v>
      </c>
    </row>
    <row r="1384" spans="1:10" ht="15" thickBot="1" x14ac:dyDescent="0.25">
      <c r="A1384" s="28"/>
      <c r="B1384" s="28"/>
      <c r="C1384" s="28"/>
      <c r="D1384" s="28"/>
      <c r="E1384" s="28" t="s">
        <v>214</v>
      </c>
      <c r="F1384" s="27">
        <v>0.01</v>
      </c>
      <c r="G1384" s="28"/>
      <c r="H1384" s="132" t="s">
        <v>213</v>
      </c>
      <c r="I1384" s="132"/>
      <c r="J1384" s="27">
        <v>7.0000000000000007E-2</v>
      </c>
    </row>
    <row r="1385" spans="1:10" ht="0.95" customHeight="1" thickTop="1" x14ac:dyDescent="0.2">
      <c r="A1385" s="26"/>
      <c r="B1385" s="26"/>
      <c r="C1385" s="26"/>
      <c r="D1385" s="26"/>
      <c r="E1385" s="26"/>
      <c r="F1385" s="26"/>
      <c r="G1385" s="26"/>
      <c r="H1385" s="26"/>
      <c r="I1385" s="26"/>
      <c r="J1385" s="26"/>
    </row>
    <row r="1386" spans="1:10" ht="18" customHeight="1" x14ac:dyDescent="0.2">
      <c r="A1386" s="36"/>
      <c r="B1386" s="23" t="s">
        <v>211</v>
      </c>
      <c r="C1386" s="36" t="s">
        <v>210</v>
      </c>
      <c r="D1386" s="36" t="s">
        <v>10</v>
      </c>
      <c r="E1386" s="126" t="s">
        <v>228</v>
      </c>
      <c r="F1386" s="126"/>
      <c r="G1386" s="35" t="s">
        <v>209</v>
      </c>
      <c r="H1386" s="23" t="s">
        <v>208</v>
      </c>
      <c r="I1386" s="23" t="s">
        <v>207</v>
      </c>
      <c r="J1386" s="23" t="s">
        <v>11</v>
      </c>
    </row>
    <row r="1387" spans="1:10" ht="39" customHeight="1" x14ac:dyDescent="0.2">
      <c r="A1387" s="18" t="s">
        <v>227</v>
      </c>
      <c r="B1387" s="16" t="s">
        <v>233</v>
      </c>
      <c r="C1387" s="18" t="s">
        <v>97</v>
      </c>
      <c r="D1387" s="18" t="s">
        <v>232</v>
      </c>
      <c r="E1387" s="133" t="s">
        <v>224</v>
      </c>
      <c r="F1387" s="133"/>
      <c r="G1387" s="17" t="s">
        <v>223</v>
      </c>
      <c r="H1387" s="34">
        <v>1</v>
      </c>
      <c r="I1387" s="15">
        <v>0.39</v>
      </c>
      <c r="J1387" s="15">
        <v>0.39</v>
      </c>
    </row>
    <row r="1388" spans="1:10" ht="26.1" customHeight="1" x14ac:dyDescent="0.2">
      <c r="A1388" s="32" t="s">
        <v>222</v>
      </c>
      <c r="B1388" s="33" t="s">
        <v>231</v>
      </c>
      <c r="C1388" s="32" t="s">
        <v>97</v>
      </c>
      <c r="D1388" s="32" t="s">
        <v>230</v>
      </c>
      <c r="E1388" s="131" t="s">
        <v>229</v>
      </c>
      <c r="F1388" s="131"/>
      <c r="G1388" s="31" t="s">
        <v>41</v>
      </c>
      <c r="H1388" s="30">
        <v>1E-4</v>
      </c>
      <c r="I1388" s="29">
        <v>3978.58</v>
      </c>
      <c r="J1388" s="29">
        <v>0.39</v>
      </c>
    </row>
    <row r="1389" spans="1:10" ht="25.5" x14ac:dyDescent="0.2">
      <c r="A1389" s="28"/>
      <c r="B1389" s="28"/>
      <c r="C1389" s="28"/>
      <c r="D1389" s="28"/>
      <c r="E1389" s="28" t="s">
        <v>217</v>
      </c>
      <c r="F1389" s="27">
        <v>0</v>
      </c>
      <c r="G1389" s="28" t="s">
        <v>216</v>
      </c>
      <c r="H1389" s="27">
        <v>0</v>
      </c>
      <c r="I1389" s="28" t="s">
        <v>215</v>
      </c>
      <c r="J1389" s="27">
        <v>0</v>
      </c>
    </row>
    <row r="1390" spans="1:10" ht="15" thickBot="1" x14ac:dyDescent="0.25">
      <c r="A1390" s="28"/>
      <c r="B1390" s="28"/>
      <c r="C1390" s="28"/>
      <c r="D1390" s="28"/>
      <c r="E1390" s="28" t="s">
        <v>214</v>
      </c>
      <c r="F1390" s="27">
        <v>0.09</v>
      </c>
      <c r="G1390" s="28"/>
      <c r="H1390" s="132" t="s">
        <v>213</v>
      </c>
      <c r="I1390" s="132"/>
      <c r="J1390" s="27">
        <v>0.48</v>
      </c>
    </row>
    <row r="1391" spans="1:10" ht="0.95" customHeight="1" thickTop="1" x14ac:dyDescent="0.2">
      <c r="A1391" s="26"/>
      <c r="B1391" s="26"/>
      <c r="C1391" s="26"/>
      <c r="D1391" s="26"/>
      <c r="E1391" s="26"/>
      <c r="F1391" s="26"/>
      <c r="G1391" s="26"/>
      <c r="H1391" s="26"/>
      <c r="I1391" s="26"/>
      <c r="J1391" s="26"/>
    </row>
    <row r="1392" spans="1:10" ht="18" customHeight="1" x14ac:dyDescent="0.2">
      <c r="A1392" s="36"/>
      <c r="B1392" s="23" t="s">
        <v>211</v>
      </c>
      <c r="C1392" s="36" t="s">
        <v>210</v>
      </c>
      <c r="D1392" s="36" t="s">
        <v>10</v>
      </c>
      <c r="E1392" s="126" t="s">
        <v>228</v>
      </c>
      <c r="F1392" s="126"/>
      <c r="G1392" s="35" t="s">
        <v>209</v>
      </c>
      <c r="H1392" s="23" t="s">
        <v>208</v>
      </c>
      <c r="I1392" s="23" t="s">
        <v>207</v>
      </c>
      <c r="J1392" s="23" t="s">
        <v>11</v>
      </c>
    </row>
    <row r="1393" spans="1:10" ht="39" customHeight="1" x14ac:dyDescent="0.2">
      <c r="A1393" s="18" t="s">
        <v>227</v>
      </c>
      <c r="B1393" s="16" t="s">
        <v>226</v>
      </c>
      <c r="C1393" s="18" t="s">
        <v>97</v>
      </c>
      <c r="D1393" s="18" t="s">
        <v>225</v>
      </c>
      <c r="E1393" s="133" t="s">
        <v>224</v>
      </c>
      <c r="F1393" s="133"/>
      <c r="G1393" s="17" t="s">
        <v>223</v>
      </c>
      <c r="H1393" s="34">
        <v>1</v>
      </c>
      <c r="I1393" s="15">
        <v>0.39</v>
      </c>
      <c r="J1393" s="15">
        <v>0.39</v>
      </c>
    </row>
    <row r="1394" spans="1:10" ht="26.1" customHeight="1" x14ac:dyDescent="0.2">
      <c r="A1394" s="32" t="s">
        <v>222</v>
      </c>
      <c r="B1394" s="33" t="s">
        <v>221</v>
      </c>
      <c r="C1394" s="32" t="s">
        <v>97</v>
      </c>
      <c r="D1394" s="32" t="s">
        <v>220</v>
      </c>
      <c r="E1394" s="131" t="s">
        <v>219</v>
      </c>
      <c r="F1394" s="131"/>
      <c r="G1394" s="31" t="s">
        <v>218</v>
      </c>
      <c r="H1394" s="30">
        <v>0.52</v>
      </c>
      <c r="I1394" s="29">
        <v>0.75</v>
      </c>
      <c r="J1394" s="29">
        <v>0.39</v>
      </c>
    </row>
    <row r="1395" spans="1:10" ht="25.5" x14ac:dyDescent="0.2">
      <c r="A1395" s="28"/>
      <c r="B1395" s="28"/>
      <c r="C1395" s="28"/>
      <c r="D1395" s="28"/>
      <c r="E1395" s="28" t="s">
        <v>217</v>
      </c>
      <c r="F1395" s="27">
        <v>0</v>
      </c>
      <c r="G1395" s="28" t="s">
        <v>216</v>
      </c>
      <c r="H1395" s="27">
        <v>0</v>
      </c>
      <c r="I1395" s="28" t="s">
        <v>215</v>
      </c>
      <c r="J1395" s="27">
        <v>0</v>
      </c>
    </row>
    <row r="1396" spans="1:10" ht="15" thickBot="1" x14ac:dyDescent="0.25">
      <c r="A1396" s="28"/>
      <c r="B1396" s="28"/>
      <c r="C1396" s="28"/>
      <c r="D1396" s="28"/>
      <c r="E1396" s="28" t="s">
        <v>214</v>
      </c>
      <c r="F1396" s="27">
        <v>0.09</v>
      </c>
      <c r="G1396" s="28"/>
      <c r="H1396" s="132" t="s">
        <v>213</v>
      </c>
      <c r="I1396" s="132"/>
      <c r="J1396" s="27">
        <v>0.48</v>
      </c>
    </row>
    <row r="1397" spans="1:10" ht="0.95" customHeight="1" thickTop="1" x14ac:dyDescent="0.2">
      <c r="A1397" s="26"/>
      <c r="B1397" s="26"/>
      <c r="C1397" s="26"/>
      <c r="D1397" s="26"/>
      <c r="E1397" s="26"/>
      <c r="F1397" s="26"/>
      <c r="G1397" s="26"/>
      <c r="H1397" s="26"/>
      <c r="I1397" s="26"/>
      <c r="J1397" s="26"/>
    </row>
    <row r="1398" spans="1:10" x14ac:dyDescent="0.2">
      <c r="A1398" s="13"/>
      <c r="B1398" s="13"/>
      <c r="C1398" s="13"/>
      <c r="D1398" s="13"/>
      <c r="E1398" s="13"/>
      <c r="F1398" s="13"/>
      <c r="G1398" s="13"/>
      <c r="H1398" s="13"/>
      <c r="I1398" s="13"/>
      <c r="J1398" s="13"/>
    </row>
    <row r="1399" spans="1:10" x14ac:dyDescent="0.2">
      <c r="A1399" s="128" t="s">
        <v>27</v>
      </c>
      <c r="B1399" s="128"/>
      <c r="C1399" s="128"/>
      <c r="D1399" s="12" t="s">
        <v>28</v>
      </c>
      <c r="E1399" s="11"/>
      <c r="F1399" s="124" t="s">
        <v>29</v>
      </c>
      <c r="G1399" s="128"/>
      <c r="H1399" s="129">
        <v>285456.36</v>
      </c>
      <c r="I1399" s="128"/>
      <c r="J1399" s="128"/>
    </row>
    <row r="1400" spans="1:10" x14ac:dyDescent="0.2">
      <c r="A1400" s="128" t="s">
        <v>30</v>
      </c>
      <c r="B1400" s="128"/>
      <c r="C1400" s="128"/>
      <c r="D1400" s="12" t="s">
        <v>31</v>
      </c>
      <c r="E1400" s="11"/>
      <c r="F1400" s="124" t="s">
        <v>32</v>
      </c>
      <c r="G1400" s="128"/>
      <c r="H1400" s="129">
        <v>67177.84</v>
      </c>
      <c r="I1400" s="128"/>
      <c r="J1400" s="128"/>
    </row>
    <row r="1401" spans="1:10" x14ac:dyDescent="0.2">
      <c r="A1401" s="128" t="s">
        <v>33</v>
      </c>
      <c r="B1401" s="128"/>
      <c r="C1401" s="128"/>
      <c r="D1401" s="12" t="s">
        <v>34</v>
      </c>
      <c r="E1401" s="11"/>
      <c r="F1401" s="124" t="s">
        <v>35</v>
      </c>
      <c r="G1401" s="128"/>
      <c r="H1401" s="129">
        <v>352634.2</v>
      </c>
      <c r="I1401" s="128"/>
      <c r="J1401" s="128"/>
    </row>
    <row r="1402" spans="1:10" ht="60" customHeight="1" x14ac:dyDescent="0.2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</row>
    <row r="1403" spans="1:10" ht="69.95" customHeight="1" x14ac:dyDescent="0.2">
      <c r="A1403" s="130"/>
      <c r="B1403" s="105"/>
      <c r="C1403" s="105"/>
      <c r="D1403" s="105"/>
      <c r="E1403" s="105"/>
      <c r="F1403" s="105"/>
      <c r="G1403" s="105"/>
      <c r="H1403" s="105"/>
      <c r="I1403" s="105"/>
      <c r="J1403" s="105"/>
    </row>
  </sheetData>
  <mergeCells count="1090">
    <mergeCell ref="F1399:G1399"/>
    <mergeCell ref="H1399:J1399"/>
    <mergeCell ref="A1400:C1400"/>
    <mergeCell ref="F1400:G1400"/>
    <mergeCell ref="H1400:J1400"/>
    <mergeCell ref="A1401:C1401"/>
    <mergeCell ref="F1401:G1401"/>
    <mergeCell ref="H1401:J1401"/>
    <mergeCell ref="A1403:J1403"/>
    <mergeCell ref="E1386:F1386"/>
    <mergeCell ref="E1387:F1387"/>
    <mergeCell ref="E1388:F1388"/>
    <mergeCell ref="H1390:I1390"/>
    <mergeCell ref="E1392:F1392"/>
    <mergeCell ref="E1393:F1393"/>
    <mergeCell ref="E1394:F1394"/>
    <mergeCell ref="H1396:I1396"/>
    <mergeCell ref="A1399:C1399"/>
    <mergeCell ref="E1340:F1340"/>
    <mergeCell ref="E1341:F1341"/>
    <mergeCell ref="H1343:I1343"/>
    <mergeCell ref="E1345:F1345"/>
    <mergeCell ref="E1346:F1346"/>
    <mergeCell ref="E1369:F1369"/>
    <mergeCell ref="E1370:F1370"/>
    <mergeCell ref="H1372:I1372"/>
    <mergeCell ref="E1374:F1374"/>
    <mergeCell ref="E1375:F1375"/>
    <mergeCell ref="E1376:F1376"/>
    <mergeCell ref="E1361:F1361"/>
    <mergeCell ref="H1363:I1363"/>
    <mergeCell ref="E1365:F1365"/>
    <mergeCell ref="E1366:F1366"/>
    <mergeCell ref="E1367:F1367"/>
    <mergeCell ref="E1368:F1368"/>
    <mergeCell ref="E1353:F1353"/>
    <mergeCell ref="E1354:F1354"/>
    <mergeCell ref="H1356:I1356"/>
    <mergeCell ref="E1358:F1358"/>
    <mergeCell ref="E1359:F1359"/>
    <mergeCell ref="E1360:F1360"/>
    <mergeCell ref="E1347:F1347"/>
    <mergeCell ref="E1348:F1348"/>
    <mergeCell ref="E1349:F1349"/>
    <mergeCell ref="E1350:F1350"/>
    <mergeCell ref="E1351:F1351"/>
    <mergeCell ref="E1352:F1352"/>
    <mergeCell ref="H1378:I1378"/>
    <mergeCell ref="E1380:F1380"/>
    <mergeCell ref="E1381:F1381"/>
    <mergeCell ref="E1382:F1382"/>
    <mergeCell ref="H1384:I1384"/>
    <mergeCell ref="E1294:F1294"/>
    <mergeCell ref="E1303:F1303"/>
    <mergeCell ref="E1304:F1304"/>
    <mergeCell ref="E1315:F1315"/>
    <mergeCell ref="E1316:F1316"/>
    <mergeCell ref="E1327:F1327"/>
    <mergeCell ref="E1328:F1328"/>
    <mergeCell ref="H1330:I1330"/>
    <mergeCell ref="E1332:F1332"/>
    <mergeCell ref="E1333:F1333"/>
    <mergeCell ref="E1334:F1334"/>
    <mergeCell ref="H1318:I1318"/>
    <mergeCell ref="E1320:F1320"/>
    <mergeCell ref="E1321:F1321"/>
    <mergeCell ref="E1322:F1322"/>
    <mergeCell ref="H1324:I1324"/>
    <mergeCell ref="E1326:F1326"/>
    <mergeCell ref="H1306:I1306"/>
    <mergeCell ref="E1308:F1308"/>
    <mergeCell ref="E1309:F1309"/>
    <mergeCell ref="E1310:F1310"/>
    <mergeCell ref="H1312:I1312"/>
    <mergeCell ref="E1314:F1314"/>
    <mergeCell ref="H1296:I1296"/>
    <mergeCell ref="E1298:F1298"/>
    <mergeCell ref="E1299:F1299"/>
    <mergeCell ref="E1300:F1300"/>
    <mergeCell ref="E1301:F1301"/>
    <mergeCell ref="E1302:F1302"/>
    <mergeCell ref="E1335:F1335"/>
    <mergeCell ref="E1336:F1336"/>
    <mergeCell ref="E1337:F1337"/>
    <mergeCell ref="E1338:F1338"/>
    <mergeCell ref="E1339:F1339"/>
    <mergeCell ref="E1248:F1248"/>
    <mergeCell ref="E1249:F1249"/>
    <mergeCell ref="E1250:F1250"/>
    <mergeCell ref="E1251:F1251"/>
    <mergeCell ref="E1252:F1252"/>
    <mergeCell ref="E1279:F1279"/>
    <mergeCell ref="E1280:F1280"/>
    <mergeCell ref="H1282:I1282"/>
    <mergeCell ref="E1284:F1284"/>
    <mergeCell ref="E1285:F1285"/>
    <mergeCell ref="E1286:F1286"/>
    <mergeCell ref="H1270:I1270"/>
    <mergeCell ref="E1272:F1272"/>
    <mergeCell ref="E1273:F1273"/>
    <mergeCell ref="E1274:F1274"/>
    <mergeCell ref="H1276:I1276"/>
    <mergeCell ref="E1278:F1278"/>
    <mergeCell ref="E1261:F1261"/>
    <mergeCell ref="E1262:F1262"/>
    <mergeCell ref="H1264:I1264"/>
    <mergeCell ref="E1266:F1266"/>
    <mergeCell ref="E1267:F1267"/>
    <mergeCell ref="E1268:F1268"/>
    <mergeCell ref="H1254:I1254"/>
    <mergeCell ref="E1256:F1256"/>
    <mergeCell ref="E1257:F1257"/>
    <mergeCell ref="E1258:F1258"/>
    <mergeCell ref="E1259:F1259"/>
    <mergeCell ref="E1260:F1260"/>
    <mergeCell ref="H1288:I1288"/>
    <mergeCell ref="E1290:F1290"/>
    <mergeCell ref="E1291:F1291"/>
    <mergeCell ref="E1292:F1292"/>
    <mergeCell ref="E1293:F1293"/>
    <mergeCell ref="H1201:I1201"/>
    <mergeCell ref="E1203:F1203"/>
    <mergeCell ref="E1204:F1204"/>
    <mergeCell ref="E1205:F1205"/>
    <mergeCell ref="E1206:F1206"/>
    <mergeCell ref="H1234:I1234"/>
    <mergeCell ref="E1236:F1236"/>
    <mergeCell ref="E1237:F1237"/>
    <mergeCell ref="E1238:F1238"/>
    <mergeCell ref="E1239:F1239"/>
    <mergeCell ref="E1240:F1240"/>
    <mergeCell ref="E1225:F1225"/>
    <mergeCell ref="E1226:F1226"/>
    <mergeCell ref="H1228:I1228"/>
    <mergeCell ref="E1230:F1230"/>
    <mergeCell ref="E1231:F1231"/>
    <mergeCell ref="E1232:F1232"/>
    <mergeCell ref="H1216:I1216"/>
    <mergeCell ref="E1218:F1218"/>
    <mergeCell ref="E1219:F1219"/>
    <mergeCell ref="E1220:F1220"/>
    <mergeCell ref="H1222:I1222"/>
    <mergeCell ref="E1224:F1224"/>
    <mergeCell ref="E1207:F1207"/>
    <mergeCell ref="E1208:F1208"/>
    <mergeCell ref="H1210:I1210"/>
    <mergeCell ref="E1212:F1212"/>
    <mergeCell ref="E1213:F1213"/>
    <mergeCell ref="E1214:F1214"/>
    <mergeCell ref="E1241:F1241"/>
    <mergeCell ref="E1242:F1242"/>
    <mergeCell ref="E1243:F1243"/>
    <mergeCell ref="E1244:F1244"/>
    <mergeCell ref="H1246:I1246"/>
    <mergeCell ref="E1160:F1160"/>
    <mergeCell ref="H1162:I1162"/>
    <mergeCell ref="E1164:F1164"/>
    <mergeCell ref="E1165:F1165"/>
    <mergeCell ref="E1166:F1166"/>
    <mergeCell ref="E1187:F1187"/>
    <mergeCell ref="E1188:F1188"/>
    <mergeCell ref="E1189:F1189"/>
    <mergeCell ref="E1190:F1190"/>
    <mergeCell ref="E1191:F1191"/>
    <mergeCell ref="E1192:F1192"/>
    <mergeCell ref="E1179:F1179"/>
    <mergeCell ref="H1181:I1181"/>
    <mergeCell ref="E1183:F1183"/>
    <mergeCell ref="E1184:F1184"/>
    <mergeCell ref="E1185:F1185"/>
    <mergeCell ref="E1186:F1186"/>
    <mergeCell ref="E1173:F1173"/>
    <mergeCell ref="E1174:F1174"/>
    <mergeCell ref="E1175:F1175"/>
    <mergeCell ref="E1176:F1176"/>
    <mergeCell ref="E1177:F1177"/>
    <mergeCell ref="E1178:F1178"/>
    <mergeCell ref="E1167:F1167"/>
    <mergeCell ref="E1168:F1168"/>
    <mergeCell ref="E1169:F1169"/>
    <mergeCell ref="E1170:F1170"/>
    <mergeCell ref="E1171:F1171"/>
    <mergeCell ref="E1172:F1172"/>
    <mergeCell ref="H1194:I1194"/>
    <mergeCell ref="E1196:F1196"/>
    <mergeCell ref="E1197:F1197"/>
    <mergeCell ref="E1198:F1198"/>
    <mergeCell ref="E1199:F1199"/>
    <mergeCell ref="E1120:F1120"/>
    <mergeCell ref="E1121:F1121"/>
    <mergeCell ref="E1130:F1130"/>
    <mergeCell ref="E1131:F1131"/>
    <mergeCell ref="E1132:F1132"/>
    <mergeCell ref="E1147:F1147"/>
    <mergeCell ref="H1149:I1149"/>
    <mergeCell ref="E1151:F1151"/>
    <mergeCell ref="E1152:F1152"/>
    <mergeCell ref="E1153:F1153"/>
    <mergeCell ref="E1154:F1154"/>
    <mergeCell ref="E1141:F1141"/>
    <mergeCell ref="E1142:F1142"/>
    <mergeCell ref="E1143:F1143"/>
    <mergeCell ref="E1144:F1144"/>
    <mergeCell ref="E1145:F1145"/>
    <mergeCell ref="E1146:F1146"/>
    <mergeCell ref="E1133:F1133"/>
    <mergeCell ref="E1134:F1134"/>
    <mergeCell ref="H1136:I1136"/>
    <mergeCell ref="E1138:F1138"/>
    <mergeCell ref="E1139:F1139"/>
    <mergeCell ref="E1140:F1140"/>
    <mergeCell ref="H1123:I1123"/>
    <mergeCell ref="E1125:F1125"/>
    <mergeCell ref="E1126:F1126"/>
    <mergeCell ref="E1127:F1127"/>
    <mergeCell ref="E1128:F1128"/>
    <mergeCell ref="E1129:F1129"/>
    <mergeCell ref="E1155:F1155"/>
    <mergeCell ref="E1156:F1156"/>
    <mergeCell ref="E1157:F1157"/>
    <mergeCell ref="E1158:F1158"/>
    <mergeCell ref="E1159:F1159"/>
    <mergeCell ref="E1080:F1080"/>
    <mergeCell ref="E1081:F1081"/>
    <mergeCell ref="E1082:F1082"/>
    <mergeCell ref="E1083:F1083"/>
    <mergeCell ref="E1084:F1084"/>
    <mergeCell ref="E1107:F1107"/>
    <mergeCell ref="E1108:F1108"/>
    <mergeCell ref="H1110:I1110"/>
    <mergeCell ref="E1112:F1112"/>
    <mergeCell ref="E1113:F1113"/>
    <mergeCell ref="E1114:F1114"/>
    <mergeCell ref="H1100:I1100"/>
    <mergeCell ref="E1102:F1102"/>
    <mergeCell ref="E1103:F1103"/>
    <mergeCell ref="E1104:F1104"/>
    <mergeCell ref="E1105:F1105"/>
    <mergeCell ref="E1106:F1106"/>
    <mergeCell ref="E1093:F1093"/>
    <mergeCell ref="E1094:F1094"/>
    <mergeCell ref="E1095:F1095"/>
    <mergeCell ref="E1096:F1096"/>
    <mergeCell ref="E1097:F1097"/>
    <mergeCell ref="E1098:F1098"/>
    <mergeCell ref="E1085:F1085"/>
    <mergeCell ref="E1086:F1086"/>
    <mergeCell ref="H1088:I1088"/>
    <mergeCell ref="E1090:F1090"/>
    <mergeCell ref="E1091:F1091"/>
    <mergeCell ref="E1092:F1092"/>
    <mergeCell ref="E1115:F1115"/>
    <mergeCell ref="E1116:F1116"/>
    <mergeCell ref="E1117:F1117"/>
    <mergeCell ref="E1118:F1118"/>
    <mergeCell ref="E1119:F1119"/>
    <mergeCell ref="H1037:I1037"/>
    <mergeCell ref="E1039:F1039"/>
    <mergeCell ref="E1040:F1040"/>
    <mergeCell ref="E1041:F1041"/>
    <mergeCell ref="E1042:F1042"/>
    <mergeCell ref="E1065:F1065"/>
    <mergeCell ref="E1066:F1066"/>
    <mergeCell ref="E1067:F1067"/>
    <mergeCell ref="E1068:F1068"/>
    <mergeCell ref="H1070:I1070"/>
    <mergeCell ref="E1072:F1072"/>
    <mergeCell ref="E1057:F1057"/>
    <mergeCell ref="H1059:I1059"/>
    <mergeCell ref="E1061:F1061"/>
    <mergeCell ref="E1062:F1062"/>
    <mergeCell ref="E1063:F1063"/>
    <mergeCell ref="E1064:F1064"/>
    <mergeCell ref="E1051:F1051"/>
    <mergeCell ref="E1052:F1052"/>
    <mergeCell ref="E1053:F1053"/>
    <mergeCell ref="E1054:F1054"/>
    <mergeCell ref="E1055:F1055"/>
    <mergeCell ref="E1056:F1056"/>
    <mergeCell ref="E1043:F1043"/>
    <mergeCell ref="E1044:F1044"/>
    <mergeCell ref="E1045:F1045"/>
    <mergeCell ref="E1046:F1046"/>
    <mergeCell ref="H1048:I1048"/>
    <mergeCell ref="E1050:F1050"/>
    <mergeCell ref="E1073:F1073"/>
    <mergeCell ref="E1074:F1074"/>
    <mergeCell ref="H1076:I1076"/>
    <mergeCell ref="E1078:F1078"/>
    <mergeCell ref="E1079:F1079"/>
    <mergeCell ref="E994:F994"/>
    <mergeCell ref="E995:F995"/>
    <mergeCell ref="E1006:F1006"/>
    <mergeCell ref="E1007:F1007"/>
    <mergeCell ref="E1008:F1008"/>
    <mergeCell ref="H1024:I1024"/>
    <mergeCell ref="E1026:F1026"/>
    <mergeCell ref="E1027:F1027"/>
    <mergeCell ref="E1028:F1028"/>
    <mergeCell ref="E1029:F1029"/>
    <mergeCell ref="E1030:F1030"/>
    <mergeCell ref="E1017:F1017"/>
    <mergeCell ref="E1018:F1018"/>
    <mergeCell ref="E1019:F1019"/>
    <mergeCell ref="E1020:F1020"/>
    <mergeCell ref="E1021:F1021"/>
    <mergeCell ref="E1022:F1022"/>
    <mergeCell ref="E1009:F1009"/>
    <mergeCell ref="H1011:I1011"/>
    <mergeCell ref="E1013:F1013"/>
    <mergeCell ref="E1014:F1014"/>
    <mergeCell ref="E1015:F1015"/>
    <mergeCell ref="E1016:F1016"/>
    <mergeCell ref="H997:I997"/>
    <mergeCell ref="E999:F999"/>
    <mergeCell ref="E1000:F1000"/>
    <mergeCell ref="E1001:F1001"/>
    <mergeCell ref="E1002:F1002"/>
    <mergeCell ref="H1004:I1004"/>
    <mergeCell ref="E1031:F1031"/>
    <mergeCell ref="E1032:F1032"/>
    <mergeCell ref="E1033:F1033"/>
    <mergeCell ref="E1034:F1034"/>
    <mergeCell ref="E1035:F1035"/>
    <mergeCell ref="H943:I943"/>
    <mergeCell ref="E945:F945"/>
    <mergeCell ref="E946:F946"/>
    <mergeCell ref="E947:F947"/>
    <mergeCell ref="H949:I949"/>
    <mergeCell ref="E977:F977"/>
    <mergeCell ref="H979:I979"/>
    <mergeCell ref="E981:F981"/>
    <mergeCell ref="E982:F982"/>
    <mergeCell ref="E983:F983"/>
    <mergeCell ref="H985:I985"/>
    <mergeCell ref="E969:F969"/>
    <mergeCell ref="E970:F970"/>
    <mergeCell ref="E971:F971"/>
    <mergeCell ref="H973:I973"/>
    <mergeCell ref="E975:F975"/>
    <mergeCell ref="E976:F976"/>
    <mergeCell ref="E959:F959"/>
    <mergeCell ref="H961:I961"/>
    <mergeCell ref="E963:F963"/>
    <mergeCell ref="E964:F964"/>
    <mergeCell ref="E965:F965"/>
    <mergeCell ref="H967:I967"/>
    <mergeCell ref="E951:F951"/>
    <mergeCell ref="E952:F952"/>
    <mergeCell ref="E953:F953"/>
    <mergeCell ref="H955:I955"/>
    <mergeCell ref="E957:F957"/>
    <mergeCell ref="E958:F958"/>
    <mergeCell ref="E987:F987"/>
    <mergeCell ref="E988:F988"/>
    <mergeCell ref="E989:F989"/>
    <mergeCell ref="H991:I991"/>
    <mergeCell ref="E993:F993"/>
    <mergeCell ref="E892:F892"/>
    <mergeCell ref="E893:F893"/>
    <mergeCell ref="H895:I895"/>
    <mergeCell ref="E897:F897"/>
    <mergeCell ref="E898:F898"/>
    <mergeCell ref="E927:F927"/>
    <mergeCell ref="E928:F928"/>
    <mergeCell ref="E929:F929"/>
    <mergeCell ref="H931:I931"/>
    <mergeCell ref="E933:F933"/>
    <mergeCell ref="E934:F934"/>
    <mergeCell ref="E917:F917"/>
    <mergeCell ref="H919:I919"/>
    <mergeCell ref="E921:F921"/>
    <mergeCell ref="E922:F922"/>
    <mergeCell ref="E923:F923"/>
    <mergeCell ref="H925:I925"/>
    <mergeCell ref="E909:F909"/>
    <mergeCell ref="E910:F910"/>
    <mergeCell ref="E911:F911"/>
    <mergeCell ref="H913:I913"/>
    <mergeCell ref="E915:F915"/>
    <mergeCell ref="E916:F916"/>
    <mergeCell ref="E899:F899"/>
    <mergeCell ref="H901:I901"/>
    <mergeCell ref="E903:F903"/>
    <mergeCell ref="E904:F904"/>
    <mergeCell ref="E905:F905"/>
    <mergeCell ref="H907:I907"/>
    <mergeCell ref="E935:F935"/>
    <mergeCell ref="H937:I937"/>
    <mergeCell ref="E939:F939"/>
    <mergeCell ref="E940:F940"/>
    <mergeCell ref="E941:F941"/>
    <mergeCell ref="E848:F848"/>
    <mergeCell ref="E849:F849"/>
    <mergeCell ref="E850:F850"/>
    <mergeCell ref="E851:F851"/>
    <mergeCell ref="E852:F852"/>
    <mergeCell ref="E875:F875"/>
    <mergeCell ref="H877:I877"/>
    <mergeCell ref="E879:F879"/>
    <mergeCell ref="E880:F880"/>
    <mergeCell ref="E881:F881"/>
    <mergeCell ref="H883:I883"/>
    <mergeCell ref="E867:F867"/>
    <mergeCell ref="H869:I869"/>
    <mergeCell ref="E871:F871"/>
    <mergeCell ref="E872:F872"/>
    <mergeCell ref="E873:F873"/>
    <mergeCell ref="E874:F874"/>
    <mergeCell ref="E861:F861"/>
    <mergeCell ref="E862:F862"/>
    <mergeCell ref="E863:F863"/>
    <mergeCell ref="E864:F864"/>
    <mergeCell ref="E865:F865"/>
    <mergeCell ref="E866:F866"/>
    <mergeCell ref="E853:F853"/>
    <mergeCell ref="E854:F854"/>
    <mergeCell ref="E855:F855"/>
    <mergeCell ref="H857:I857"/>
    <mergeCell ref="E859:F859"/>
    <mergeCell ref="E860:F860"/>
    <mergeCell ref="E885:F885"/>
    <mergeCell ref="E886:F886"/>
    <mergeCell ref="E887:F887"/>
    <mergeCell ref="H889:I889"/>
    <mergeCell ref="E891:F891"/>
    <mergeCell ref="E800:F800"/>
    <mergeCell ref="H802:I802"/>
    <mergeCell ref="E804:F804"/>
    <mergeCell ref="E805:F805"/>
    <mergeCell ref="E806:F806"/>
    <mergeCell ref="E833:F833"/>
    <mergeCell ref="H835:I835"/>
    <mergeCell ref="E837:F837"/>
    <mergeCell ref="E838:F838"/>
    <mergeCell ref="E839:F839"/>
    <mergeCell ref="E840:F840"/>
    <mergeCell ref="H826:I826"/>
    <mergeCell ref="E828:F828"/>
    <mergeCell ref="E829:F829"/>
    <mergeCell ref="E830:F830"/>
    <mergeCell ref="E831:F831"/>
    <mergeCell ref="E832:F832"/>
    <mergeCell ref="E817:F817"/>
    <mergeCell ref="E818:F818"/>
    <mergeCell ref="H820:I820"/>
    <mergeCell ref="E822:F822"/>
    <mergeCell ref="E823:F823"/>
    <mergeCell ref="E824:F824"/>
    <mergeCell ref="H808:I808"/>
    <mergeCell ref="E810:F810"/>
    <mergeCell ref="E811:F811"/>
    <mergeCell ref="E812:F812"/>
    <mergeCell ref="H814:I814"/>
    <mergeCell ref="E816:F816"/>
    <mergeCell ref="E841:F841"/>
    <mergeCell ref="E842:F842"/>
    <mergeCell ref="E843:F843"/>
    <mergeCell ref="H845:I845"/>
    <mergeCell ref="E847:F847"/>
    <mergeCell ref="E754:F754"/>
    <mergeCell ref="E755:F755"/>
    <mergeCell ref="E756:F756"/>
    <mergeCell ref="E757:F757"/>
    <mergeCell ref="E758:F758"/>
    <mergeCell ref="H786:I786"/>
    <mergeCell ref="E788:F788"/>
    <mergeCell ref="E789:F789"/>
    <mergeCell ref="E790:F790"/>
    <mergeCell ref="E791:F791"/>
    <mergeCell ref="H793:I793"/>
    <mergeCell ref="E777:F777"/>
    <mergeCell ref="E778:F778"/>
    <mergeCell ref="H780:I780"/>
    <mergeCell ref="E782:F782"/>
    <mergeCell ref="E783:F783"/>
    <mergeCell ref="E784:F784"/>
    <mergeCell ref="H768:I768"/>
    <mergeCell ref="E770:F770"/>
    <mergeCell ref="E771:F771"/>
    <mergeCell ref="E772:F772"/>
    <mergeCell ref="H774:I774"/>
    <mergeCell ref="E776:F776"/>
    <mergeCell ref="E759:F759"/>
    <mergeCell ref="E760:F760"/>
    <mergeCell ref="H762:I762"/>
    <mergeCell ref="E764:F764"/>
    <mergeCell ref="E765:F765"/>
    <mergeCell ref="E766:F766"/>
    <mergeCell ref="E795:F795"/>
    <mergeCell ref="E796:F796"/>
    <mergeCell ref="E797:F797"/>
    <mergeCell ref="E798:F798"/>
    <mergeCell ref="E799:F799"/>
    <mergeCell ref="E712:F712"/>
    <mergeCell ref="E713:F713"/>
    <mergeCell ref="E714:F714"/>
    <mergeCell ref="E715:F715"/>
    <mergeCell ref="E716:F716"/>
    <mergeCell ref="E739:F739"/>
    <mergeCell ref="E740:F740"/>
    <mergeCell ref="E741:F741"/>
    <mergeCell ref="E742:F742"/>
    <mergeCell ref="H744:I744"/>
    <mergeCell ref="E746:F746"/>
    <mergeCell ref="E733:F733"/>
    <mergeCell ref="E734:F734"/>
    <mergeCell ref="E735:F735"/>
    <mergeCell ref="E736:F736"/>
    <mergeCell ref="E737:F737"/>
    <mergeCell ref="E738:F738"/>
    <mergeCell ref="E725:F725"/>
    <mergeCell ref="E726:F726"/>
    <mergeCell ref="E727:F727"/>
    <mergeCell ref="E728:F728"/>
    <mergeCell ref="E729:F729"/>
    <mergeCell ref="H731:I731"/>
    <mergeCell ref="H718:I718"/>
    <mergeCell ref="E720:F720"/>
    <mergeCell ref="E721:F721"/>
    <mergeCell ref="E722:F722"/>
    <mergeCell ref="E723:F723"/>
    <mergeCell ref="E724:F724"/>
    <mergeCell ref="E747:F747"/>
    <mergeCell ref="E748:F748"/>
    <mergeCell ref="E749:F749"/>
    <mergeCell ref="E750:F750"/>
    <mergeCell ref="H752:I752"/>
    <mergeCell ref="E666:F666"/>
    <mergeCell ref="E667:F667"/>
    <mergeCell ref="E668:F668"/>
    <mergeCell ref="E669:F669"/>
    <mergeCell ref="E670:F670"/>
    <mergeCell ref="E699:F699"/>
    <mergeCell ref="E700:F700"/>
    <mergeCell ref="E701:F701"/>
    <mergeCell ref="E702:F702"/>
    <mergeCell ref="E703:F703"/>
    <mergeCell ref="E704:F704"/>
    <mergeCell ref="E689:F689"/>
    <mergeCell ref="H691:I691"/>
    <mergeCell ref="E693:F693"/>
    <mergeCell ref="E694:F694"/>
    <mergeCell ref="E695:F695"/>
    <mergeCell ref="H697:I697"/>
    <mergeCell ref="E681:F681"/>
    <mergeCell ref="E682:F682"/>
    <mergeCell ref="E683:F683"/>
    <mergeCell ref="H685:I685"/>
    <mergeCell ref="E687:F687"/>
    <mergeCell ref="E688:F688"/>
    <mergeCell ref="E671:F671"/>
    <mergeCell ref="H673:I673"/>
    <mergeCell ref="E675:F675"/>
    <mergeCell ref="E676:F676"/>
    <mergeCell ref="E677:F677"/>
    <mergeCell ref="H679:I679"/>
    <mergeCell ref="E705:F705"/>
    <mergeCell ref="E706:F706"/>
    <mergeCell ref="E707:F707"/>
    <mergeCell ref="E708:F708"/>
    <mergeCell ref="H710:I710"/>
    <mergeCell ref="H617:I617"/>
    <mergeCell ref="E619:F619"/>
    <mergeCell ref="E620:F620"/>
    <mergeCell ref="E621:F621"/>
    <mergeCell ref="E622:F622"/>
    <mergeCell ref="E649:F649"/>
    <mergeCell ref="H651:I651"/>
    <mergeCell ref="E653:F653"/>
    <mergeCell ref="E654:F654"/>
    <mergeCell ref="E655:F655"/>
    <mergeCell ref="H657:I657"/>
    <mergeCell ref="E641:F641"/>
    <mergeCell ref="E642:F642"/>
    <mergeCell ref="E643:F643"/>
    <mergeCell ref="H645:I645"/>
    <mergeCell ref="E647:F647"/>
    <mergeCell ref="E648:F648"/>
    <mergeCell ref="E631:F631"/>
    <mergeCell ref="H633:I633"/>
    <mergeCell ref="E635:F635"/>
    <mergeCell ref="E636:F636"/>
    <mergeCell ref="E637:F637"/>
    <mergeCell ref="H639:I639"/>
    <mergeCell ref="H624:I624"/>
    <mergeCell ref="E626:F626"/>
    <mergeCell ref="E627:F627"/>
    <mergeCell ref="E628:F628"/>
    <mergeCell ref="E629:F629"/>
    <mergeCell ref="E630:F630"/>
    <mergeCell ref="E659:F659"/>
    <mergeCell ref="E660:F660"/>
    <mergeCell ref="E661:F661"/>
    <mergeCell ref="E662:F662"/>
    <mergeCell ref="H664:I664"/>
    <mergeCell ref="E576:F576"/>
    <mergeCell ref="E577:F577"/>
    <mergeCell ref="E578:F578"/>
    <mergeCell ref="E579:F579"/>
    <mergeCell ref="E588:F588"/>
    <mergeCell ref="H604:I604"/>
    <mergeCell ref="E606:F606"/>
    <mergeCell ref="E607:F607"/>
    <mergeCell ref="E608:F608"/>
    <mergeCell ref="E609:F609"/>
    <mergeCell ref="E610:F610"/>
    <mergeCell ref="E597:F597"/>
    <mergeCell ref="E598:F598"/>
    <mergeCell ref="E599:F599"/>
    <mergeCell ref="E600:F600"/>
    <mergeCell ref="E601:F601"/>
    <mergeCell ref="E602:F602"/>
    <mergeCell ref="E589:F589"/>
    <mergeCell ref="H591:I591"/>
    <mergeCell ref="E593:F593"/>
    <mergeCell ref="E594:F594"/>
    <mergeCell ref="E595:F595"/>
    <mergeCell ref="E596:F596"/>
    <mergeCell ref="H581:I581"/>
    <mergeCell ref="E583:F583"/>
    <mergeCell ref="E584:F584"/>
    <mergeCell ref="E585:F585"/>
    <mergeCell ref="E586:F586"/>
    <mergeCell ref="E587:F587"/>
    <mergeCell ref="E611:F611"/>
    <mergeCell ref="E612:F612"/>
    <mergeCell ref="E613:F613"/>
    <mergeCell ref="E614:F614"/>
    <mergeCell ref="E615:F615"/>
    <mergeCell ref="E534:F534"/>
    <mergeCell ref="E535:F535"/>
    <mergeCell ref="E536:F536"/>
    <mergeCell ref="H538:I538"/>
    <mergeCell ref="E540:F540"/>
    <mergeCell ref="E563:F563"/>
    <mergeCell ref="E564:F564"/>
    <mergeCell ref="E565:F565"/>
    <mergeCell ref="E566:F566"/>
    <mergeCell ref="E567:F567"/>
    <mergeCell ref="E568:F568"/>
    <mergeCell ref="E555:F555"/>
    <mergeCell ref="E556:F556"/>
    <mergeCell ref="H558:I558"/>
    <mergeCell ref="E560:F560"/>
    <mergeCell ref="E561:F561"/>
    <mergeCell ref="E562:F562"/>
    <mergeCell ref="H548:I548"/>
    <mergeCell ref="E550:F550"/>
    <mergeCell ref="E551:F551"/>
    <mergeCell ref="E552:F552"/>
    <mergeCell ref="E553:F553"/>
    <mergeCell ref="E554:F554"/>
    <mergeCell ref="E541:F541"/>
    <mergeCell ref="E542:F542"/>
    <mergeCell ref="E543:F543"/>
    <mergeCell ref="E544:F544"/>
    <mergeCell ref="E545:F545"/>
    <mergeCell ref="E546:F546"/>
    <mergeCell ref="E569:F569"/>
    <mergeCell ref="H571:I571"/>
    <mergeCell ref="E573:F573"/>
    <mergeCell ref="E574:F574"/>
    <mergeCell ref="E575:F575"/>
    <mergeCell ref="H493:I493"/>
    <mergeCell ref="E495:F495"/>
    <mergeCell ref="E496:F496"/>
    <mergeCell ref="E497:F497"/>
    <mergeCell ref="E498:F498"/>
    <mergeCell ref="E521:F521"/>
    <mergeCell ref="E522:F522"/>
    <mergeCell ref="E523:F523"/>
    <mergeCell ref="E524:F524"/>
    <mergeCell ref="E525:F525"/>
    <mergeCell ref="E526:F526"/>
    <mergeCell ref="E513:F513"/>
    <mergeCell ref="H515:I515"/>
    <mergeCell ref="E517:F517"/>
    <mergeCell ref="E518:F518"/>
    <mergeCell ref="E519:F519"/>
    <mergeCell ref="E520:F520"/>
    <mergeCell ref="E507:F507"/>
    <mergeCell ref="E508:F508"/>
    <mergeCell ref="E509:F509"/>
    <mergeCell ref="E510:F510"/>
    <mergeCell ref="E511:F511"/>
    <mergeCell ref="E512:F512"/>
    <mergeCell ref="E499:F499"/>
    <mergeCell ref="H501:I501"/>
    <mergeCell ref="A503:J503"/>
    <mergeCell ref="E504:F504"/>
    <mergeCell ref="E505:F505"/>
    <mergeCell ref="E506:F506"/>
    <mergeCell ref="H528:I528"/>
    <mergeCell ref="E530:F530"/>
    <mergeCell ref="E531:F531"/>
    <mergeCell ref="E532:F532"/>
    <mergeCell ref="E533:F533"/>
    <mergeCell ref="E448:F448"/>
    <mergeCell ref="E449:F449"/>
    <mergeCell ref="E450:F450"/>
    <mergeCell ref="E451:F451"/>
    <mergeCell ref="E452:F452"/>
    <mergeCell ref="H478:I478"/>
    <mergeCell ref="E480:F480"/>
    <mergeCell ref="E481:F481"/>
    <mergeCell ref="E482:F482"/>
    <mergeCell ref="E483:F483"/>
    <mergeCell ref="E484:F484"/>
    <mergeCell ref="H470:I470"/>
    <mergeCell ref="E472:F472"/>
    <mergeCell ref="E473:F473"/>
    <mergeCell ref="E474:F474"/>
    <mergeCell ref="E475:F475"/>
    <mergeCell ref="E476:F476"/>
    <mergeCell ref="H462:I462"/>
    <mergeCell ref="E464:F464"/>
    <mergeCell ref="E465:F465"/>
    <mergeCell ref="E466:F466"/>
    <mergeCell ref="E467:F467"/>
    <mergeCell ref="E468:F468"/>
    <mergeCell ref="H454:I454"/>
    <mergeCell ref="E456:F456"/>
    <mergeCell ref="E457:F457"/>
    <mergeCell ref="E458:F458"/>
    <mergeCell ref="E459:F459"/>
    <mergeCell ref="E460:F460"/>
    <mergeCell ref="H486:I486"/>
    <mergeCell ref="E488:F488"/>
    <mergeCell ref="E489:F489"/>
    <mergeCell ref="E490:F490"/>
    <mergeCell ref="E491:F491"/>
    <mergeCell ref="E402:F402"/>
    <mergeCell ref="E403:F403"/>
    <mergeCell ref="E404:F404"/>
    <mergeCell ref="H406:I406"/>
    <mergeCell ref="E408:F408"/>
    <mergeCell ref="E433:F433"/>
    <mergeCell ref="E434:F434"/>
    <mergeCell ref="E435:F435"/>
    <mergeCell ref="E436:F436"/>
    <mergeCell ref="H438:I438"/>
    <mergeCell ref="E440:F440"/>
    <mergeCell ref="E425:F425"/>
    <mergeCell ref="E426:F426"/>
    <mergeCell ref="E427:F427"/>
    <mergeCell ref="E428:F428"/>
    <mergeCell ref="H430:I430"/>
    <mergeCell ref="E432:F432"/>
    <mergeCell ref="E417:F417"/>
    <mergeCell ref="E418:F418"/>
    <mergeCell ref="E419:F419"/>
    <mergeCell ref="E420:F420"/>
    <mergeCell ref="H422:I422"/>
    <mergeCell ref="E424:F424"/>
    <mergeCell ref="E409:F409"/>
    <mergeCell ref="E410:F410"/>
    <mergeCell ref="E411:F411"/>
    <mergeCell ref="E412:F412"/>
    <mergeCell ref="H414:I414"/>
    <mergeCell ref="E416:F416"/>
    <mergeCell ref="E441:F441"/>
    <mergeCell ref="E442:F442"/>
    <mergeCell ref="E443:F443"/>
    <mergeCell ref="E444:F444"/>
    <mergeCell ref="H446:I446"/>
    <mergeCell ref="E358:F358"/>
    <mergeCell ref="E359:F359"/>
    <mergeCell ref="E360:F360"/>
    <mergeCell ref="E361:F361"/>
    <mergeCell ref="H363:I363"/>
    <mergeCell ref="E387:F387"/>
    <mergeCell ref="E388:F388"/>
    <mergeCell ref="H390:I390"/>
    <mergeCell ref="E392:F392"/>
    <mergeCell ref="E393:F393"/>
    <mergeCell ref="E394:F394"/>
    <mergeCell ref="E379:F379"/>
    <mergeCell ref="H381:I381"/>
    <mergeCell ref="E383:F383"/>
    <mergeCell ref="E384:F384"/>
    <mergeCell ref="E385:F385"/>
    <mergeCell ref="E386:F386"/>
    <mergeCell ref="H372:I372"/>
    <mergeCell ref="E374:F374"/>
    <mergeCell ref="E375:F375"/>
    <mergeCell ref="E376:F376"/>
    <mergeCell ref="E377:F377"/>
    <mergeCell ref="E378:F378"/>
    <mergeCell ref="E365:F365"/>
    <mergeCell ref="E366:F366"/>
    <mergeCell ref="E367:F367"/>
    <mergeCell ref="E368:F368"/>
    <mergeCell ref="E369:F369"/>
    <mergeCell ref="E370:F370"/>
    <mergeCell ref="E395:F395"/>
    <mergeCell ref="E396:F396"/>
    <mergeCell ref="H398:I398"/>
    <mergeCell ref="E400:F400"/>
    <mergeCell ref="E401:F401"/>
    <mergeCell ref="E314:F314"/>
    <mergeCell ref="E315:F315"/>
    <mergeCell ref="E316:F316"/>
    <mergeCell ref="H318:I318"/>
    <mergeCell ref="E320:F320"/>
    <mergeCell ref="E343:F343"/>
    <mergeCell ref="H345:I345"/>
    <mergeCell ref="E347:F347"/>
    <mergeCell ref="E348:F348"/>
    <mergeCell ref="E349:F349"/>
    <mergeCell ref="E350:F350"/>
    <mergeCell ref="H336:I336"/>
    <mergeCell ref="E338:F338"/>
    <mergeCell ref="E339:F339"/>
    <mergeCell ref="E340:F340"/>
    <mergeCell ref="E341:F341"/>
    <mergeCell ref="E342:F342"/>
    <mergeCell ref="E329:F329"/>
    <mergeCell ref="E330:F330"/>
    <mergeCell ref="E331:F331"/>
    <mergeCell ref="E332:F332"/>
    <mergeCell ref="E333:F333"/>
    <mergeCell ref="E334:F334"/>
    <mergeCell ref="E321:F321"/>
    <mergeCell ref="E322:F322"/>
    <mergeCell ref="E323:F323"/>
    <mergeCell ref="E324:F324"/>
    <mergeCell ref="E325:F325"/>
    <mergeCell ref="H327:I327"/>
    <mergeCell ref="E351:F351"/>
    <mergeCell ref="E352:F352"/>
    <mergeCell ref="H354:I354"/>
    <mergeCell ref="E356:F356"/>
    <mergeCell ref="E357:F357"/>
    <mergeCell ref="E270:F270"/>
    <mergeCell ref="E271:F271"/>
    <mergeCell ref="H273:I273"/>
    <mergeCell ref="E275:F275"/>
    <mergeCell ref="E276:F276"/>
    <mergeCell ref="H300:I300"/>
    <mergeCell ref="E302:F302"/>
    <mergeCell ref="E303:F303"/>
    <mergeCell ref="E304:F304"/>
    <mergeCell ref="E305:F305"/>
    <mergeCell ref="E306:F306"/>
    <mergeCell ref="E293:F293"/>
    <mergeCell ref="E294:F294"/>
    <mergeCell ref="E295:F295"/>
    <mergeCell ref="E296:F296"/>
    <mergeCell ref="E297:F297"/>
    <mergeCell ref="E298:F298"/>
    <mergeCell ref="E285:F285"/>
    <mergeCell ref="E286:F286"/>
    <mergeCell ref="E287:F287"/>
    <mergeCell ref="E288:F288"/>
    <mergeCell ref="E289:F289"/>
    <mergeCell ref="H291:I291"/>
    <mergeCell ref="E277:F277"/>
    <mergeCell ref="E278:F278"/>
    <mergeCell ref="E279:F279"/>
    <mergeCell ref="E280:F280"/>
    <mergeCell ref="H282:I282"/>
    <mergeCell ref="E284:F284"/>
    <mergeCell ref="E307:F307"/>
    <mergeCell ref="H309:I309"/>
    <mergeCell ref="E311:F311"/>
    <mergeCell ref="E312:F312"/>
    <mergeCell ref="E313:F313"/>
    <mergeCell ref="H227:I227"/>
    <mergeCell ref="E229:F229"/>
    <mergeCell ref="E230:F230"/>
    <mergeCell ref="E231:F231"/>
    <mergeCell ref="E232:F232"/>
    <mergeCell ref="E257:F257"/>
    <mergeCell ref="E258:F258"/>
    <mergeCell ref="E259:F259"/>
    <mergeCell ref="E260:F260"/>
    <mergeCell ref="E261:F261"/>
    <mergeCell ref="E262:F262"/>
    <mergeCell ref="E249:F249"/>
    <mergeCell ref="E250:F250"/>
    <mergeCell ref="H252:I252"/>
    <mergeCell ref="E254:F254"/>
    <mergeCell ref="E255:F255"/>
    <mergeCell ref="E256:F256"/>
    <mergeCell ref="E241:F241"/>
    <mergeCell ref="H243:I243"/>
    <mergeCell ref="E245:F245"/>
    <mergeCell ref="E246:F246"/>
    <mergeCell ref="E248:F248"/>
    <mergeCell ref="E233:F233"/>
    <mergeCell ref="H235:I235"/>
    <mergeCell ref="E237:F237"/>
    <mergeCell ref="E238:F238"/>
    <mergeCell ref="E239:F239"/>
    <mergeCell ref="E240:F240"/>
    <mergeCell ref="H264:I264"/>
    <mergeCell ref="E266:F266"/>
    <mergeCell ref="E267:F267"/>
    <mergeCell ref="E268:F268"/>
    <mergeCell ref="E269:F269"/>
    <mergeCell ref="E221:F221"/>
    <mergeCell ref="E222:F222"/>
    <mergeCell ref="E223:F223"/>
    <mergeCell ref="E224:F224"/>
    <mergeCell ref="E225:F225"/>
    <mergeCell ref="H194:I194"/>
    <mergeCell ref="E196:F196"/>
    <mergeCell ref="E197:F197"/>
    <mergeCell ref="E198:F198"/>
    <mergeCell ref="E199:F199"/>
    <mergeCell ref="E200:F200"/>
    <mergeCell ref="H186:I186"/>
    <mergeCell ref="E188:F188"/>
    <mergeCell ref="E247:F247"/>
    <mergeCell ref="E172:F172"/>
    <mergeCell ref="E173:F173"/>
    <mergeCell ref="E174:F174"/>
    <mergeCell ref="E175:F175"/>
    <mergeCell ref="E176:F176"/>
    <mergeCell ref="E182:F182"/>
    <mergeCell ref="E183:F183"/>
    <mergeCell ref="E184:F184"/>
    <mergeCell ref="E213:F213"/>
    <mergeCell ref="E214:F214"/>
    <mergeCell ref="E215:F215"/>
    <mergeCell ref="E216:F216"/>
    <mergeCell ref="E217:F217"/>
    <mergeCell ref="H219:I219"/>
    <mergeCell ref="E205:F205"/>
    <mergeCell ref="E206:F206"/>
    <mergeCell ref="E207:F207"/>
    <mergeCell ref="E208:F208"/>
    <mergeCell ref="H210:I210"/>
    <mergeCell ref="E212:F212"/>
    <mergeCell ref="E204:F204"/>
    <mergeCell ref="H202:I202"/>
    <mergeCell ref="H128:I128"/>
    <mergeCell ref="E130:F130"/>
    <mergeCell ref="E131:F131"/>
    <mergeCell ref="E132:F132"/>
    <mergeCell ref="H134:I134"/>
    <mergeCell ref="E136:F136"/>
    <mergeCell ref="H120:I120"/>
    <mergeCell ref="E122:F122"/>
    <mergeCell ref="E123:F123"/>
    <mergeCell ref="E124:F124"/>
    <mergeCell ref="E125:F125"/>
    <mergeCell ref="E126:F126"/>
    <mergeCell ref="E155:F155"/>
    <mergeCell ref="E156:F156"/>
    <mergeCell ref="E157:F157"/>
    <mergeCell ref="E158:F158"/>
    <mergeCell ref="E189:F189"/>
    <mergeCell ref="E190:F190"/>
    <mergeCell ref="E191:F191"/>
    <mergeCell ref="E192:F192"/>
    <mergeCell ref="H178:I178"/>
    <mergeCell ref="E180:F180"/>
    <mergeCell ref="E181:F181"/>
    <mergeCell ref="E140:F140"/>
    <mergeCell ref="E141:F141"/>
    <mergeCell ref="H81:I81"/>
    <mergeCell ref="E83:F83"/>
    <mergeCell ref="E84:F84"/>
    <mergeCell ref="E85:F85"/>
    <mergeCell ref="E142:F142"/>
    <mergeCell ref="E143:F143"/>
    <mergeCell ref="E144:F144"/>
    <mergeCell ref="H146:I146"/>
    <mergeCell ref="E148:F148"/>
    <mergeCell ref="H170:I170"/>
    <mergeCell ref="E117:F117"/>
    <mergeCell ref="E118:F118"/>
    <mergeCell ref="E137:F137"/>
    <mergeCell ref="E138:F138"/>
    <mergeCell ref="E139:F139"/>
    <mergeCell ref="E149:F149"/>
    <mergeCell ref="E150:F150"/>
    <mergeCell ref="E151:F151"/>
    <mergeCell ref="E152:F152"/>
    <mergeCell ref="E153:F153"/>
    <mergeCell ref="E154:F154"/>
    <mergeCell ref="H160:I160"/>
    <mergeCell ref="E162:F162"/>
    <mergeCell ref="E163:F163"/>
    <mergeCell ref="E164:F164"/>
    <mergeCell ref="E165:F165"/>
    <mergeCell ref="E166:F166"/>
    <mergeCell ref="E167:F167"/>
    <mergeCell ref="E168:F168"/>
    <mergeCell ref="E113:F113"/>
    <mergeCell ref="E114:F114"/>
    <mergeCell ref="E115:F115"/>
    <mergeCell ref="E116:F116"/>
    <mergeCell ref="H109:I109"/>
    <mergeCell ref="E111:F111"/>
    <mergeCell ref="E96:F96"/>
    <mergeCell ref="H98:I98"/>
    <mergeCell ref="E100:F100"/>
    <mergeCell ref="E101:F101"/>
    <mergeCell ref="E102:F102"/>
    <mergeCell ref="E103:F103"/>
    <mergeCell ref="E88:F88"/>
    <mergeCell ref="E89:F89"/>
    <mergeCell ref="H91:I91"/>
    <mergeCell ref="E93:F93"/>
    <mergeCell ref="E94:F94"/>
    <mergeCell ref="E95:F95"/>
    <mergeCell ref="E48:F48"/>
    <mergeCell ref="E49:F4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104:F104"/>
    <mergeCell ref="E105:F105"/>
    <mergeCell ref="E106:F106"/>
    <mergeCell ref="E107:F107"/>
    <mergeCell ref="E112:F112"/>
    <mergeCell ref="H27:I27"/>
    <mergeCell ref="E29:F29"/>
    <mergeCell ref="E30:F30"/>
    <mergeCell ref="E31:F31"/>
    <mergeCell ref="E32:F32"/>
    <mergeCell ref="E33:F33"/>
    <mergeCell ref="E20:F20"/>
    <mergeCell ref="E21:F21"/>
    <mergeCell ref="E22:F22"/>
    <mergeCell ref="E23:F23"/>
    <mergeCell ref="E24:F24"/>
    <mergeCell ref="E25:F25"/>
    <mergeCell ref="E86:F86"/>
    <mergeCell ref="E87:F87"/>
    <mergeCell ref="E68:F68"/>
    <mergeCell ref="E69:F69"/>
    <mergeCell ref="E56:F56"/>
    <mergeCell ref="E57:F57"/>
    <mergeCell ref="E58:F58"/>
    <mergeCell ref="E59:F59"/>
    <mergeCell ref="E60:F60"/>
    <mergeCell ref="E61:F61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39:F39"/>
    <mergeCell ref="E40:F40"/>
    <mergeCell ref="E41:F41"/>
    <mergeCell ref="E42:F42"/>
    <mergeCell ref="E43:F43"/>
    <mergeCell ref="E62:F62"/>
    <mergeCell ref="E63:F63"/>
    <mergeCell ref="E64:F64"/>
    <mergeCell ref="H66:I66"/>
    <mergeCell ref="A1:J6"/>
    <mergeCell ref="E12:F12"/>
    <mergeCell ref="E13:F13"/>
    <mergeCell ref="E14:F14"/>
    <mergeCell ref="H16:I16"/>
    <mergeCell ref="E18:F18"/>
    <mergeCell ref="E19:F19"/>
    <mergeCell ref="G7:H7"/>
    <mergeCell ref="I7:J7"/>
    <mergeCell ref="C8:D8"/>
    <mergeCell ref="E8:F8"/>
    <mergeCell ref="G8:H8"/>
    <mergeCell ref="I8:J8"/>
    <mergeCell ref="E34:F34"/>
    <mergeCell ref="E35:F35"/>
    <mergeCell ref="E36:F36"/>
    <mergeCell ref="E37:F37"/>
    <mergeCell ref="E38:F38"/>
    <mergeCell ref="C7:D7"/>
    <mergeCell ref="E7:F7"/>
    <mergeCell ref="A9:J9"/>
    <mergeCell ref="A10:J10"/>
    <mergeCell ref="E11:F11"/>
  </mergeCells>
  <pageMargins left="0.5" right="0.5" top="1" bottom="1" header="0.5" footer="0.5"/>
  <pageSetup paperSize="9" scale="50" fitToHeight="0" orientation="portrait" r:id="rId1"/>
  <headerFooter>
    <oddHeader xml:space="preserve">&amp;L </oddHeader>
    <oddFooter xml:space="preserve">&amp;L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showOutlineSymbols="0" view="pageBreakPreview" topLeftCell="A172" zoomScale="55" zoomScaleNormal="55" zoomScaleSheetLayoutView="55" zoomScalePageLayoutView="55" workbookViewId="0">
      <selection activeCell="L210" sqref="L210"/>
    </sheetView>
  </sheetViews>
  <sheetFormatPr defaultRowHeight="14.25" x14ac:dyDescent="0.2"/>
  <cols>
    <col min="1" max="2" width="10" bestFit="1" customWidth="1"/>
    <col min="3" max="3" width="60" bestFit="1" customWidth="1"/>
    <col min="4" max="4" width="25" bestFit="1" customWidth="1"/>
    <col min="5" max="5" width="10" bestFit="1" customWidth="1"/>
    <col min="6" max="15" width="13" bestFit="1" customWidth="1"/>
  </cols>
  <sheetData>
    <row r="1" spans="1:15" x14ac:dyDescent="0.2">
      <c r="A1" s="106" t="s">
        <v>1385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</row>
    <row r="2" spans="1:15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1:15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</row>
    <row r="4" spans="1:15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5" ht="15" x14ac:dyDescent="0.2">
      <c r="A7" s="25"/>
      <c r="B7" s="25"/>
      <c r="C7" s="25" t="s">
        <v>0</v>
      </c>
      <c r="D7" s="25" t="s">
        <v>1</v>
      </c>
      <c r="E7" s="123" t="s">
        <v>2</v>
      </c>
      <c r="F7" s="123"/>
      <c r="G7" s="123"/>
      <c r="H7" s="123" t="s">
        <v>3</v>
      </c>
      <c r="I7" s="123"/>
      <c r="J7" s="123"/>
      <c r="K7" s="123"/>
      <c r="L7" s="105"/>
      <c r="M7" s="105"/>
      <c r="N7" s="105"/>
      <c r="O7" s="105"/>
    </row>
    <row r="8" spans="1:15" ht="80.099999999999994" customHeight="1" x14ac:dyDescent="0.2">
      <c r="A8" s="24"/>
      <c r="B8" s="24"/>
      <c r="C8" s="24" t="s">
        <v>4</v>
      </c>
      <c r="D8" s="24" t="s">
        <v>5</v>
      </c>
      <c r="E8" s="124" t="s">
        <v>6</v>
      </c>
      <c r="F8" s="124"/>
      <c r="G8" s="124"/>
      <c r="H8" s="124" t="s">
        <v>7</v>
      </c>
      <c r="I8" s="124"/>
      <c r="J8" s="124"/>
      <c r="K8" s="124"/>
      <c r="L8" s="105"/>
      <c r="M8" s="105"/>
      <c r="N8" s="105"/>
      <c r="O8" s="105"/>
    </row>
    <row r="9" spans="1:15" ht="15" x14ac:dyDescent="0.25">
      <c r="A9" s="125" t="s">
        <v>1385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20.100000000000001" customHeight="1" x14ac:dyDescent="0.2">
      <c r="A10" s="122" t="s">
        <v>211</v>
      </c>
      <c r="B10" s="126" t="s">
        <v>210</v>
      </c>
      <c r="C10" s="126" t="s">
        <v>10</v>
      </c>
      <c r="D10" s="126" t="s">
        <v>228</v>
      </c>
      <c r="E10" s="127" t="s">
        <v>209</v>
      </c>
      <c r="F10" s="127" t="s">
        <v>1384</v>
      </c>
      <c r="G10" s="122"/>
      <c r="H10" s="127" t="s">
        <v>1383</v>
      </c>
      <c r="I10" s="122"/>
      <c r="J10" s="127" t="s">
        <v>11</v>
      </c>
      <c r="K10" s="122"/>
      <c r="L10" s="122"/>
      <c r="M10" s="122" t="s">
        <v>1382</v>
      </c>
      <c r="N10" s="122" t="s">
        <v>1381</v>
      </c>
      <c r="O10" s="122" t="s">
        <v>1380</v>
      </c>
    </row>
    <row r="11" spans="1:15" ht="20.100000000000001" customHeight="1" x14ac:dyDescent="0.2">
      <c r="A11" s="122"/>
      <c r="B11" s="126"/>
      <c r="C11" s="126"/>
      <c r="D11" s="126"/>
      <c r="E11" s="127"/>
      <c r="F11" s="23" t="s">
        <v>1379</v>
      </c>
      <c r="G11" s="23" t="s">
        <v>1378</v>
      </c>
      <c r="H11" s="23" t="s">
        <v>1379</v>
      </c>
      <c r="I11" s="23" t="s">
        <v>1378</v>
      </c>
      <c r="J11" s="23" t="s">
        <v>1379</v>
      </c>
      <c r="K11" s="23" t="s">
        <v>1378</v>
      </c>
      <c r="L11" s="23" t="s">
        <v>1377</v>
      </c>
      <c r="M11" s="122"/>
      <c r="N11" s="122"/>
      <c r="O11" s="122"/>
    </row>
    <row r="12" spans="1:15" ht="51.95" customHeight="1" x14ac:dyDescent="0.2">
      <c r="A12" s="41" t="s">
        <v>636</v>
      </c>
      <c r="B12" s="40" t="s">
        <v>97</v>
      </c>
      <c r="C12" s="40" t="s">
        <v>635</v>
      </c>
      <c r="D12" s="40" t="s">
        <v>219</v>
      </c>
      <c r="E12" s="39" t="s">
        <v>86</v>
      </c>
      <c r="F12" s="41" t="s">
        <v>1376</v>
      </c>
      <c r="G12" s="41" t="s">
        <v>785</v>
      </c>
      <c r="H12" s="41" t="s">
        <v>1375</v>
      </c>
      <c r="I12" s="41" t="s">
        <v>785</v>
      </c>
      <c r="J12" s="41" t="s">
        <v>1374</v>
      </c>
      <c r="K12" s="41" t="s">
        <v>785</v>
      </c>
      <c r="L12" s="37">
        <v>50663.197200000002</v>
      </c>
      <c r="M12" s="41" t="s">
        <v>1373</v>
      </c>
      <c r="N12" s="37">
        <v>50663.197200000002</v>
      </c>
      <c r="O12" s="41" t="s">
        <v>1373</v>
      </c>
    </row>
    <row r="13" spans="1:15" ht="51.95" customHeight="1" x14ac:dyDescent="0.2">
      <c r="A13" s="41" t="s">
        <v>645</v>
      </c>
      <c r="B13" s="40" t="s">
        <v>97</v>
      </c>
      <c r="C13" s="40" t="s">
        <v>644</v>
      </c>
      <c r="D13" s="40" t="s">
        <v>219</v>
      </c>
      <c r="E13" s="39" t="s">
        <v>86</v>
      </c>
      <c r="F13" s="41" t="s">
        <v>1372</v>
      </c>
      <c r="G13" s="41" t="s">
        <v>785</v>
      </c>
      <c r="H13" s="41" t="s">
        <v>1371</v>
      </c>
      <c r="I13" s="41" t="s">
        <v>785</v>
      </c>
      <c r="J13" s="41" t="s">
        <v>1370</v>
      </c>
      <c r="K13" s="41" t="s">
        <v>785</v>
      </c>
      <c r="L13" s="37">
        <v>44257.146500000003</v>
      </c>
      <c r="M13" s="41" t="s">
        <v>1369</v>
      </c>
      <c r="N13" s="37">
        <v>94920.343699999998</v>
      </c>
      <c r="O13" s="41" t="s">
        <v>1368</v>
      </c>
    </row>
    <row r="14" spans="1:15" ht="51.95" customHeight="1" x14ac:dyDescent="0.2">
      <c r="A14" s="41" t="s">
        <v>658</v>
      </c>
      <c r="B14" s="40" t="s">
        <v>43</v>
      </c>
      <c r="C14" s="40" t="s">
        <v>657</v>
      </c>
      <c r="D14" s="40" t="s">
        <v>219</v>
      </c>
      <c r="E14" s="39" t="s">
        <v>41</v>
      </c>
      <c r="F14" s="41" t="s">
        <v>1367</v>
      </c>
      <c r="G14" s="41" t="s">
        <v>785</v>
      </c>
      <c r="H14" s="41" t="s">
        <v>1366</v>
      </c>
      <c r="I14" s="41" t="s">
        <v>785</v>
      </c>
      <c r="J14" s="41" t="s">
        <v>1365</v>
      </c>
      <c r="K14" s="41" t="s">
        <v>785</v>
      </c>
      <c r="L14" s="37">
        <v>42025.131674525997</v>
      </c>
      <c r="M14" s="41" t="s">
        <v>1364</v>
      </c>
      <c r="N14" s="37">
        <v>136945.47537450001</v>
      </c>
      <c r="O14" s="41" t="s">
        <v>1363</v>
      </c>
    </row>
    <row r="15" spans="1:15" ht="51.95" customHeight="1" x14ac:dyDescent="0.2">
      <c r="A15" s="41" t="s">
        <v>639</v>
      </c>
      <c r="B15" s="40" t="s">
        <v>97</v>
      </c>
      <c r="C15" s="40" t="s">
        <v>638</v>
      </c>
      <c r="D15" s="40" t="s">
        <v>219</v>
      </c>
      <c r="E15" s="39" t="s">
        <v>86</v>
      </c>
      <c r="F15" s="41" t="s">
        <v>1362</v>
      </c>
      <c r="G15" s="41" t="s">
        <v>785</v>
      </c>
      <c r="H15" s="41" t="s">
        <v>1361</v>
      </c>
      <c r="I15" s="41" t="s">
        <v>785</v>
      </c>
      <c r="J15" s="41" t="s">
        <v>1360</v>
      </c>
      <c r="K15" s="41" t="s">
        <v>785</v>
      </c>
      <c r="L15" s="37">
        <v>26837.107499999998</v>
      </c>
      <c r="M15" s="41" t="s">
        <v>1359</v>
      </c>
      <c r="N15" s="37">
        <v>163782.58287449999</v>
      </c>
      <c r="O15" s="41" t="s">
        <v>1358</v>
      </c>
    </row>
    <row r="16" spans="1:15" ht="24" customHeight="1" x14ac:dyDescent="0.2">
      <c r="A16" s="41" t="s">
        <v>463</v>
      </c>
      <c r="B16" s="40" t="s">
        <v>97</v>
      </c>
      <c r="C16" s="40" t="s">
        <v>462</v>
      </c>
      <c r="D16" s="40" t="s">
        <v>248</v>
      </c>
      <c r="E16" s="39" t="s">
        <v>223</v>
      </c>
      <c r="F16" s="41" t="s">
        <v>1357</v>
      </c>
      <c r="G16" s="41" t="s">
        <v>785</v>
      </c>
      <c r="H16" s="41" t="s">
        <v>1356</v>
      </c>
      <c r="I16" s="41" t="s">
        <v>785</v>
      </c>
      <c r="J16" s="41" t="s">
        <v>1355</v>
      </c>
      <c r="K16" s="41" t="s">
        <v>785</v>
      </c>
      <c r="L16" s="37">
        <v>14732.633776451999</v>
      </c>
      <c r="M16" s="41" t="s">
        <v>1354</v>
      </c>
      <c r="N16" s="37">
        <v>178515.216651</v>
      </c>
      <c r="O16" s="41" t="s">
        <v>1353</v>
      </c>
    </row>
    <row r="17" spans="1:15" ht="51.95" customHeight="1" x14ac:dyDescent="0.2">
      <c r="A17" s="41" t="s">
        <v>643</v>
      </c>
      <c r="B17" s="40" t="s">
        <v>97</v>
      </c>
      <c r="C17" s="40" t="s">
        <v>642</v>
      </c>
      <c r="D17" s="40" t="s">
        <v>219</v>
      </c>
      <c r="E17" s="39" t="s">
        <v>86</v>
      </c>
      <c r="F17" s="41" t="s">
        <v>1352</v>
      </c>
      <c r="G17" s="41" t="s">
        <v>785</v>
      </c>
      <c r="H17" s="41" t="s">
        <v>1351</v>
      </c>
      <c r="I17" s="41" t="s">
        <v>785</v>
      </c>
      <c r="J17" s="41" t="s">
        <v>1350</v>
      </c>
      <c r="K17" s="41" t="s">
        <v>785</v>
      </c>
      <c r="L17" s="37">
        <v>13644.31005</v>
      </c>
      <c r="M17" s="41" t="s">
        <v>1349</v>
      </c>
      <c r="N17" s="37">
        <v>192159.526701</v>
      </c>
      <c r="O17" s="41" t="s">
        <v>1348</v>
      </c>
    </row>
    <row r="18" spans="1:15" ht="65.099999999999994" customHeight="1" x14ac:dyDescent="0.2">
      <c r="A18" s="41" t="s">
        <v>656</v>
      </c>
      <c r="B18" s="40" t="s">
        <v>43</v>
      </c>
      <c r="C18" s="40" t="s">
        <v>127</v>
      </c>
      <c r="D18" s="40" t="s">
        <v>219</v>
      </c>
      <c r="E18" s="39" t="s">
        <v>41</v>
      </c>
      <c r="F18" s="41" t="s">
        <v>1304</v>
      </c>
      <c r="G18" s="41" t="s">
        <v>785</v>
      </c>
      <c r="H18" s="41" t="s">
        <v>1347</v>
      </c>
      <c r="I18" s="41" t="s">
        <v>785</v>
      </c>
      <c r="J18" s="41" t="s">
        <v>1347</v>
      </c>
      <c r="K18" s="41" t="s">
        <v>785</v>
      </c>
      <c r="L18" s="37">
        <v>12379.46</v>
      </c>
      <c r="M18" s="41" t="s">
        <v>1346</v>
      </c>
      <c r="N18" s="37">
        <v>204538.98670099999</v>
      </c>
      <c r="O18" s="41" t="s">
        <v>1345</v>
      </c>
    </row>
    <row r="19" spans="1:15" ht="24" customHeight="1" x14ac:dyDescent="0.2">
      <c r="A19" s="41" t="s">
        <v>492</v>
      </c>
      <c r="B19" s="40" t="s">
        <v>97</v>
      </c>
      <c r="C19" s="40" t="s">
        <v>491</v>
      </c>
      <c r="D19" s="40" t="s">
        <v>248</v>
      </c>
      <c r="E19" s="39" t="s">
        <v>223</v>
      </c>
      <c r="F19" s="41" t="s">
        <v>1344</v>
      </c>
      <c r="G19" s="41" t="s">
        <v>785</v>
      </c>
      <c r="H19" s="41" t="s">
        <v>1343</v>
      </c>
      <c r="I19" s="41" t="s">
        <v>785</v>
      </c>
      <c r="J19" s="41" t="s">
        <v>1342</v>
      </c>
      <c r="K19" s="41" t="s">
        <v>785</v>
      </c>
      <c r="L19" s="37">
        <v>12349.165005020001</v>
      </c>
      <c r="M19" s="41" t="s">
        <v>1341</v>
      </c>
      <c r="N19" s="37">
        <v>216888.151706</v>
      </c>
      <c r="O19" s="41" t="s">
        <v>1340</v>
      </c>
    </row>
    <row r="20" spans="1:15" ht="51.95" customHeight="1" x14ac:dyDescent="0.2">
      <c r="A20" s="41" t="s">
        <v>649</v>
      </c>
      <c r="B20" s="40" t="s">
        <v>97</v>
      </c>
      <c r="C20" s="40" t="s">
        <v>648</v>
      </c>
      <c r="D20" s="40" t="s">
        <v>219</v>
      </c>
      <c r="E20" s="39" t="s">
        <v>86</v>
      </c>
      <c r="F20" s="41" t="s">
        <v>1339</v>
      </c>
      <c r="G20" s="41" t="s">
        <v>785</v>
      </c>
      <c r="H20" s="41" t="s">
        <v>1338</v>
      </c>
      <c r="I20" s="41" t="s">
        <v>785</v>
      </c>
      <c r="J20" s="41" t="s">
        <v>1337</v>
      </c>
      <c r="K20" s="41" t="s">
        <v>785</v>
      </c>
      <c r="L20" s="37">
        <v>11715.72885</v>
      </c>
      <c r="M20" s="41" t="s">
        <v>1336</v>
      </c>
      <c r="N20" s="37">
        <v>228603.88055599999</v>
      </c>
      <c r="O20" s="41" t="s">
        <v>1335</v>
      </c>
    </row>
    <row r="21" spans="1:15" ht="24" customHeight="1" x14ac:dyDescent="0.2">
      <c r="A21" s="41" t="s">
        <v>433</v>
      </c>
      <c r="B21" s="40" t="s">
        <v>97</v>
      </c>
      <c r="C21" s="40" t="s">
        <v>432</v>
      </c>
      <c r="D21" s="40" t="s">
        <v>248</v>
      </c>
      <c r="E21" s="39" t="s">
        <v>223</v>
      </c>
      <c r="F21" s="41" t="s">
        <v>1334</v>
      </c>
      <c r="G21" s="41" t="s">
        <v>785</v>
      </c>
      <c r="H21" s="41" t="s">
        <v>1333</v>
      </c>
      <c r="I21" s="41" t="s">
        <v>785</v>
      </c>
      <c r="J21" s="41" t="s">
        <v>1332</v>
      </c>
      <c r="K21" s="41" t="s">
        <v>785</v>
      </c>
      <c r="L21" s="37">
        <v>9483.7960800000001</v>
      </c>
      <c r="M21" s="41" t="s">
        <v>1331</v>
      </c>
      <c r="N21" s="37">
        <v>238087.67663599999</v>
      </c>
      <c r="O21" s="41" t="s">
        <v>1330</v>
      </c>
    </row>
    <row r="22" spans="1:15" ht="51.95" customHeight="1" x14ac:dyDescent="0.2">
      <c r="A22" s="41" t="s">
        <v>647</v>
      </c>
      <c r="B22" s="40" t="s">
        <v>97</v>
      </c>
      <c r="C22" s="40" t="s">
        <v>646</v>
      </c>
      <c r="D22" s="40" t="s">
        <v>219</v>
      </c>
      <c r="E22" s="39" t="s">
        <v>86</v>
      </c>
      <c r="F22" s="41" t="s">
        <v>1329</v>
      </c>
      <c r="G22" s="41" t="s">
        <v>785</v>
      </c>
      <c r="H22" s="41" t="s">
        <v>1328</v>
      </c>
      <c r="I22" s="41" t="s">
        <v>785</v>
      </c>
      <c r="J22" s="41" t="s">
        <v>1327</v>
      </c>
      <c r="K22" s="41" t="s">
        <v>785</v>
      </c>
      <c r="L22" s="37">
        <v>7955.7323999999999</v>
      </c>
      <c r="M22" s="41" t="s">
        <v>1326</v>
      </c>
      <c r="N22" s="37">
        <v>246043.409036</v>
      </c>
      <c r="O22" s="41" t="s">
        <v>1325</v>
      </c>
    </row>
    <row r="23" spans="1:15" ht="24" customHeight="1" x14ac:dyDescent="0.2">
      <c r="A23" s="41" t="s">
        <v>443</v>
      </c>
      <c r="B23" s="40" t="s">
        <v>97</v>
      </c>
      <c r="C23" s="40" t="s">
        <v>442</v>
      </c>
      <c r="D23" s="40" t="s">
        <v>248</v>
      </c>
      <c r="E23" s="39" t="s">
        <v>223</v>
      </c>
      <c r="F23" s="41" t="s">
        <v>1324</v>
      </c>
      <c r="G23" s="41" t="s">
        <v>785</v>
      </c>
      <c r="H23" s="41" t="s">
        <v>1323</v>
      </c>
      <c r="I23" s="41" t="s">
        <v>785</v>
      </c>
      <c r="J23" s="41" t="s">
        <v>1322</v>
      </c>
      <c r="K23" s="41" t="s">
        <v>785</v>
      </c>
      <c r="L23" s="37">
        <v>7644.46144</v>
      </c>
      <c r="M23" s="41" t="s">
        <v>1321</v>
      </c>
      <c r="N23" s="37">
        <v>253687.87047600001</v>
      </c>
      <c r="O23" s="41" t="s">
        <v>1320</v>
      </c>
    </row>
    <row r="24" spans="1:15" ht="65.099999999999994" customHeight="1" x14ac:dyDescent="0.2">
      <c r="A24" s="41" t="s">
        <v>655</v>
      </c>
      <c r="B24" s="40" t="s">
        <v>43</v>
      </c>
      <c r="C24" s="40" t="s">
        <v>124</v>
      </c>
      <c r="D24" s="40" t="s">
        <v>219</v>
      </c>
      <c r="E24" s="39" t="s">
        <v>41</v>
      </c>
      <c r="F24" s="41" t="s">
        <v>1319</v>
      </c>
      <c r="G24" s="41" t="s">
        <v>785</v>
      </c>
      <c r="H24" s="41" t="s">
        <v>1318</v>
      </c>
      <c r="I24" s="41" t="s">
        <v>785</v>
      </c>
      <c r="J24" s="41" t="s">
        <v>1317</v>
      </c>
      <c r="K24" s="41" t="s">
        <v>785</v>
      </c>
      <c r="L24" s="37">
        <v>7559.5203451959997</v>
      </c>
      <c r="M24" s="41" t="s">
        <v>1316</v>
      </c>
      <c r="N24" s="37">
        <v>261247.39082120001</v>
      </c>
      <c r="O24" s="41" t="s">
        <v>1315</v>
      </c>
    </row>
    <row r="25" spans="1:15" ht="51.95" customHeight="1" x14ac:dyDescent="0.2">
      <c r="A25" s="41" t="s">
        <v>641</v>
      </c>
      <c r="B25" s="40" t="s">
        <v>97</v>
      </c>
      <c r="C25" s="40" t="s">
        <v>640</v>
      </c>
      <c r="D25" s="40" t="s">
        <v>219</v>
      </c>
      <c r="E25" s="39" t="s">
        <v>86</v>
      </c>
      <c r="F25" s="41" t="s">
        <v>1314</v>
      </c>
      <c r="G25" s="41" t="s">
        <v>785</v>
      </c>
      <c r="H25" s="41" t="s">
        <v>1313</v>
      </c>
      <c r="I25" s="41" t="s">
        <v>785</v>
      </c>
      <c r="J25" s="41" t="s">
        <v>1312</v>
      </c>
      <c r="K25" s="41" t="s">
        <v>785</v>
      </c>
      <c r="L25" s="37">
        <v>7219.6949999999997</v>
      </c>
      <c r="M25" s="41" t="s">
        <v>1311</v>
      </c>
      <c r="N25" s="37">
        <v>268467.08582119999</v>
      </c>
      <c r="O25" s="41" t="s">
        <v>1310</v>
      </c>
    </row>
    <row r="26" spans="1:15" ht="24" customHeight="1" x14ac:dyDescent="0.2">
      <c r="A26" s="41" t="s">
        <v>269</v>
      </c>
      <c r="B26" s="40" t="s">
        <v>97</v>
      </c>
      <c r="C26" s="40" t="s">
        <v>268</v>
      </c>
      <c r="D26" s="40" t="s">
        <v>248</v>
      </c>
      <c r="E26" s="39" t="s">
        <v>223</v>
      </c>
      <c r="F26" s="41" t="s">
        <v>1309</v>
      </c>
      <c r="G26" s="41" t="s">
        <v>785</v>
      </c>
      <c r="H26" s="41" t="s">
        <v>1308</v>
      </c>
      <c r="I26" s="41" t="s">
        <v>785</v>
      </c>
      <c r="J26" s="41" t="s">
        <v>1307</v>
      </c>
      <c r="K26" s="41" t="s">
        <v>785</v>
      </c>
      <c r="L26" s="37">
        <v>7039.4663656000002</v>
      </c>
      <c r="M26" s="41" t="s">
        <v>1306</v>
      </c>
      <c r="N26" s="37">
        <v>275506.55218679999</v>
      </c>
      <c r="O26" s="41" t="s">
        <v>1305</v>
      </c>
    </row>
    <row r="27" spans="1:15" ht="65.099999999999994" customHeight="1" x14ac:dyDescent="0.2">
      <c r="A27" s="33" t="s">
        <v>654</v>
      </c>
      <c r="B27" s="32" t="s">
        <v>43</v>
      </c>
      <c r="C27" s="32" t="s">
        <v>121</v>
      </c>
      <c r="D27" s="32" t="s">
        <v>219</v>
      </c>
      <c r="E27" s="31" t="s">
        <v>41</v>
      </c>
      <c r="F27" s="33" t="s">
        <v>1304</v>
      </c>
      <c r="G27" s="33" t="s">
        <v>785</v>
      </c>
      <c r="H27" s="33" t="s">
        <v>1303</v>
      </c>
      <c r="I27" s="33" t="s">
        <v>785</v>
      </c>
      <c r="J27" s="33" t="s">
        <v>1303</v>
      </c>
      <c r="K27" s="33" t="s">
        <v>785</v>
      </c>
      <c r="L27" s="29">
        <v>6982.69</v>
      </c>
      <c r="M27" s="33" t="s">
        <v>1302</v>
      </c>
      <c r="N27" s="29">
        <v>282489.24218679999</v>
      </c>
      <c r="O27" s="33" t="s">
        <v>1301</v>
      </c>
    </row>
    <row r="28" spans="1:15" ht="39" customHeight="1" x14ac:dyDescent="0.2">
      <c r="A28" s="33" t="s">
        <v>630</v>
      </c>
      <c r="B28" s="32" t="s">
        <v>97</v>
      </c>
      <c r="C28" s="32" t="s">
        <v>629</v>
      </c>
      <c r="D28" s="32" t="s">
        <v>219</v>
      </c>
      <c r="E28" s="31" t="s">
        <v>86</v>
      </c>
      <c r="F28" s="33" t="s">
        <v>1300</v>
      </c>
      <c r="G28" s="33" t="s">
        <v>785</v>
      </c>
      <c r="H28" s="33" t="s">
        <v>1299</v>
      </c>
      <c r="I28" s="33" t="s">
        <v>785</v>
      </c>
      <c r="J28" s="33" t="s">
        <v>1298</v>
      </c>
      <c r="K28" s="33" t="s">
        <v>785</v>
      </c>
      <c r="L28" s="29">
        <v>6770.9123959680001</v>
      </c>
      <c r="M28" s="33" t="s">
        <v>1297</v>
      </c>
      <c r="N28" s="29">
        <v>289260.15458279999</v>
      </c>
      <c r="O28" s="33" t="s">
        <v>1296</v>
      </c>
    </row>
    <row r="29" spans="1:15" ht="24" customHeight="1" x14ac:dyDescent="0.2">
      <c r="A29" s="33" t="s">
        <v>262</v>
      </c>
      <c r="B29" s="32" t="s">
        <v>97</v>
      </c>
      <c r="C29" s="32" t="s">
        <v>261</v>
      </c>
      <c r="D29" s="32" t="s">
        <v>256</v>
      </c>
      <c r="E29" s="31" t="s">
        <v>223</v>
      </c>
      <c r="F29" s="33" t="s">
        <v>1223</v>
      </c>
      <c r="G29" s="33" t="s">
        <v>785</v>
      </c>
      <c r="H29" s="33" t="s">
        <v>1295</v>
      </c>
      <c r="I29" s="33" t="s">
        <v>785</v>
      </c>
      <c r="J29" s="33" t="s">
        <v>1294</v>
      </c>
      <c r="K29" s="33" t="s">
        <v>785</v>
      </c>
      <c r="L29" s="29">
        <v>5981.9302059989996</v>
      </c>
      <c r="M29" s="33" t="s">
        <v>1293</v>
      </c>
      <c r="N29" s="29">
        <v>295242.08478879998</v>
      </c>
      <c r="O29" s="33" t="s">
        <v>1292</v>
      </c>
    </row>
    <row r="30" spans="1:15" ht="24" customHeight="1" x14ac:dyDescent="0.2">
      <c r="A30" s="33" t="s">
        <v>680</v>
      </c>
      <c r="B30" s="32" t="s">
        <v>43</v>
      </c>
      <c r="C30" s="32" t="s">
        <v>679</v>
      </c>
      <c r="D30" s="32" t="s">
        <v>219</v>
      </c>
      <c r="E30" s="31" t="s">
        <v>86</v>
      </c>
      <c r="F30" s="33" t="s">
        <v>1291</v>
      </c>
      <c r="G30" s="33" t="s">
        <v>785</v>
      </c>
      <c r="H30" s="33" t="s">
        <v>1290</v>
      </c>
      <c r="I30" s="33" t="s">
        <v>785</v>
      </c>
      <c r="J30" s="33" t="s">
        <v>1289</v>
      </c>
      <c r="K30" s="33" t="s">
        <v>785</v>
      </c>
      <c r="L30" s="29">
        <v>5666.1</v>
      </c>
      <c r="M30" s="33" t="s">
        <v>1288</v>
      </c>
      <c r="N30" s="29">
        <v>300908.18478880002</v>
      </c>
      <c r="O30" s="33" t="s">
        <v>1287</v>
      </c>
    </row>
    <row r="31" spans="1:15" ht="39" customHeight="1" x14ac:dyDescent="0.2">
      <c r="A31" s="33" t="s">
        <v>698</v>
      </c>
      <c r="B31" s="32" t="s">
        <v>97</v>
      </c>
      <c r="C31" s="32" t="s">
        <v>697</v>
      </c>
      <c r="D31" s="32" t="s">
        <v>219</v>
      </c>
      <c r="E31" s="31" t="s">
        <v>86</v>
      </c>
      <c r="F31" s="33" t="s">
        <v>1286</v>
      </c>
      <c r="G31" s="33" t="s">
        <v>785</v>
      </c>
      <c r="H31" s="33" t="s">
        <v>1285</v>
      </c>
      <c r="I31" s="33" t="s">
        <v>785</v>
      </c>
      <c r="J31" s="33" t="s">
        <v>1284</v>
      </c>
      <c r="K31" s="33" t="s">
        <v>785</v>
      </c>
      <c r="L31" s="29">
        <v>3827.384</v>
      </c>
      <c r="M31" s="33" t="s">
        <v>1283</v>
      </c>
      <c r="N31" s="29">
        <v>304735.56878879998</v>
      </c>
      <c r="O31" s="33" t="s">
        <v>1282</v>
      </c>
    </row>
    <row r="32" spans="1:15" ht="51.95" customHeight="1" x14ac:dyDescent="0.2">
      <c r="A32" s="33" t="s">
        <v>651</v>
      </c>
      <c r="B32" s="32" t="s">
        <v>97</v>
      </c>
      <c r="C32" s="32" t="s">
        <v>650</v>
      </c>
      <c r="D32" s="32" t="s">
        <v>219</v>
      </c>
      <c r="E32" s="31" t="s">
        <v>86</v>
      </c>
      <c r="F32" s="33" t="s">
        <v>1281</v>
      </c>
      <c r="G32" s="33" t="s">
        <v>785</v>
      </c>
      <c r="H32" s="33" t="s">
        <v>1280</v>
      </c>
      <c r="I32" s="33" t="s">
        <v>785</v>
      </c>
      <c r="J32" s="33" t="s">
        <v>1279</v>
      </c>
      <c r="K32" s="33" t="s">
        <v>785</v>
      </c>
      <c r="L32" s="29">
        <v>3743.3809000000001</v>
      </c>
      <c r="M32" s="33" t="s">
        <v>1278</v>
      </c>
      <c r="N32" s="29">
        <v>308478.94968880003</v>
      </c>
      <c r="O32" s="33" t="s">
        <v>1277</v>
      </c>
    </row>
    <row r="33" spans="1:15" ht="24" customHeight="1" x14ac:dyDescent="0.2">
      <c r="A33" s="33" t="s">
        <v>700</v>
      </c>
      <c r="B33" s="32" t="s">
        <v>97</v>
      </c>
      <c r="C33" s="32" t="s">
        <v>699</v>
      </c>
      <c r="D33" s="32" t="s">
        <v>219</v>
      </c>
      <c r="E33" s="31" t="s">
        <v>352</v>
      </c>
      <c r="F33" s="33" t="s">
        <v>1276</v>
      </c>
      <c r="G33" s="33" t="s">
        <v>785</v>
      </c>
      <c r="H33" s="33" t="s">
        <v>1034</v>
      </c>
      <c r="I33" s="33" t="s">
        <v>785</v>
      </c>
      <c r="J33" s="33" t="s">
        <v>1275</v>
      </c>
      <c r="K33" s="33" t="s">
        <v>785</v>
      </c>
      <c r="L33" s="29">
        <v>2758.054936</v>
      </c>
      <c r="M33" s="33" t="s">
        <v>1274</v>
      </c>
      <c r="N33" s="29">
        <v>311237.0046248</v>
      </c>
      <c r="O33" s="33" t="s">
        <v>1273</v>
      </c>
    </row>
    <row r="34" spans="1:15" ht="39" customHeight="1" x14ac:dyDescent="0.2">
      <c r="A34" s="33" t="s">
        <v>702</v>
      </c>
      <c r="B34" s="32" t="s">
        <v>97</v>
      </c>
      <c r="C34" s="32" t="s">
        <v>701</v>
      </c>
      <c r="D34" s="32" t="s">
        <v>219</v>
      </c>
      <c r="E34" s="31" t="s">
        <v>41</v>
      </c>
      <c r="F34" s="33" t="s">
        <v>943</v>
      </c>
      <c r="G34" s="33" t="s">
        <v>785</v>
      </c>
      <c r="H34" s="33" t="s">
        <v>1272</v>
      </c>
      <c r="I34" s="33" t="s">
        <v>785</v>
      </c>
      <c r="J34" s="33" t="s">
        <v>1271</v>
      </c>
      <c r="K34" s="33" t="s">
        <v>785</v>
      </c>
      <c r="L34" s="29">
        <v>2569.52</v>
      </c>
      <c r="M34" s="33" t="s">
        <v>1270</v>
      </c>
      <c r="N34" s="29">
        <v>313806.52462480002</v>
      </c>
      <c r="O34" s="33" t="s">
        <v>1269</v>
      </c>
    </row>
    <row r="35" spans="1:15" ht="24" customHeight="1" x14ac:dyDescent="0.2">
      <c r="A35" s="33" t="s">
        <v>753</v>
      </c>
      <c r="B35" s="32" t="s">
        <v>43</v>
      </c>
      <c r="C35" s="32" t="s">
        <v>752</v>
      </c>
      <c r="D35" s="32" t="s">
        <v>219</v>
      </c>
      <c r="E35" s="31" t="s">
        <v>133</v>
      </c>
      <c r="F35" s="33" t="s">
        <v>1268</v>
      </c>
      <c r="G35" s="33" t="s">
        <v>785</v>
      </c>
      <c r="H35" s="33" t="s">
        <v>1267</v>
      </c>
      <c r="I35" s="33" t="s">
        <v>785</v>
      </c>
      <c r="J35" s="33" t="s">
        <v>1266</v>
      </c>
      <c r="K35" s="33" t="s">
        <v>785</v>
      </c>
      <c r="L35" s="29">
        <v>2520.2871</v>
      </c>
      <c r="M35" s="33" t="s">
        <v>1265</v>
      </c>
      <c r="N35" s="29">
        <v>316326.81172479998</v>
      </c>
      <c r="O35" s="33" t="s">
        <v>1264</v>
      </c>
    </row>
    <row r="36" spans="1:15" ht="39" customHeight="1" x14ac:dyDescent="0.2">
      <c r="A36" s="33" t="s">
        <v>767</v>
      </c>
      <c r="B36" s="32" t="s">
        <v>97</v>
      </c>
      <c r="C36" s="32" t="s">
        <v>766</v>
      </c>
      <c r="D36" s="32" t="s">
        <v>219</v>
      </c>
      <c r="E36" s="31" t="s">
        <v>133</v>
      </c>
      <c r="F36" s="33" t="s">
        <v>1263</v>
      </c>
      <c r="G36" s="33" t="s">
        <v>785</v>
      </c>
      <c r="H36" s="33" t="s">
        <v>1262</v>
      </c>
      <c r="I36" s="33" t="s">
        <v>785</v>
      </c>
      <c r="J36" s="33" t="s">
        <v>1261</v>
      </c>
      <c r="K36" s="33" t="s">
        <v>785</v>
      </c>
      <c r="L36" s="29">
        <v>2473.875</v>
      </c>
      <c r="M36" s="33" t="s">
        <v>1260</v>
      </c>
      <c r="N36" s="29">
        <v>318800.68672479998</v>
      </c>
      <c r="O36" s="33" t="s">
        <v>1259</v>
      </c>
    </row>
    <row r="37" spans="1:15" ht="39" customHeight="1" x14ac:dyDescent="0.2">
      <c r="A37" s="33" t="s">
        <v>634</v>
      </c>
      <c r="B37" s="32" t="s">
        <v>97</v>
      </c>
      <c r="C37" s="32" t="s">
        <v>633</v>
      </c>
      <c r="D37" s="32" t="s">
        <v>219</v>
      </c>
      <c r="E37" s="31" t="s">
        <v>86</v>
      </c>
      <c r="F37" s="33" t="s">
        <v>1258</v>
      </c>
      <c r="G37" s="33" t="s">
        <v>785</v>
      </c>
      <c r="H37" s="33" t="s">
        <v>1257</v>
      </c>
      <c r="I37" s="33" t="s">
        <v>785</v>
      </c>
      <c r="J37" s="33" t="s">
        <v>1256</v>
      </c>
      <c r="K37" s="33" t="s">
        <v>785</v>
      </c>
      <c r="L37" s="29">
        <v>2145.6035999999999</v>
      </c>
      <c r="M37" s="33" t="s">
        <v>1255</v>
      </c>
      <c r="N37" s="29">
        <v>320946.29032480001</v>
      </c>
      <c r="O37" s="33" t="s">
        <v>1254</v>
      </c>
    </row>
    <row r="38" spans="1:15" ht="24" customHeight="1" x14ac:dyDescent="0.2">
      <c r="A38" s="33" t="s">
        <v>258</v>
      </c>
      <c r="B38" s="32" t="s">
        <v>97</v>
      </c>
      <c r="C38" s="32" t="s">
        <v>257</v>
      </c>
      <c r="D38" s="32" t="s">
        <v>256</v>
      </c>
      <c r="E38" s="31" t="s">
        <v>223</v>
      </c>
      <c r="F38" s="33" t="s">
        <v>1069</v>
      </c>
      <c r="G38" s="33" t="s">
        <v>785</v>
      </c>
      <c r="H38" s="33" t="s">
        <v>1253</v>
      </c>
      <c r="I38" s="33" t="s">
        <v>785</v>
      </c>
      <c r="J38" s="33" t="s">
        <v>1252</v>
      </c>
      <c r="K38" s="33" t="s">
        <v>785</v>
      </c>
      <c r="L38" s="29">
        <v>1901.9146573</v>
      </c>
      <c r="M38" s="33" t="s">
        <v>1251</v>
      </c>
      <c r="N38" s="29">
        <v>322848.2049821</v>
      </c>
      <c r="O38" s="33" t="s">
        <v>1250</v>
      </c>
    </row>
    <row r="39" spans="1:15" ht="24" customHeight="1" x14ac:dyDescent="0.2">
      <c r="A39" s="33" t="s">
        <v>427</v>
      </c>
      <c r="B39" s="32" t="s">
        <v>97</v>
      </c>
      <c r="C39" s="32" t="s">
        <v>426</v>
      </c>
      <c r="D39" s="32" t="s">
        <v>248</v>
      </c>
      <c r="E39" s="31" t="s">
        <v>223</v>
      </c>
      <c r="F39" s="33" t="s">
        <v>1249</v>
      </c>
      <c r="G39" s="33" t="s">
        <v>785</v>
      </c>
      <c r="H39" s="33" t="s">
        <v>1248</v>
      </c>
      <c r="I39" s="33" t="s">
        <v>785</v>
      </c>
      <c r="J39" s="33" t="s">
        <v>1247</v>
      </c>
      <c r="K39" s="33" t="s">
        <v>785</v>
      </c>
      <c r="L39" s="29">
        <v>1634.7471840000001</v>
      </c>
      <c r="M39" s="33" t="s">
        <v>1246</v>
      </c>
      <c r="N39" s="29">
        <v>324482.95216609997</v>
      </c>
      <c r="O39" s="33" t="s">
        <v>1245</v>
      </c>
    </row>
    <row r="40" spans="1:15" ht="24" customHeight="1" x14ac:dyDescent="0.2">
      <c r="A40" s="33" t="s">
        <v>682</v>
      </c>
      <c r="B40" s="32" t="s">
        <v>43</v>
      </c>
      <c r="C40" s="32" t="s">
        <v>681</v>
      </c>
      <c r="D40" s="32" t="s">
        <v>219</v>
      </c>
      <c r="E40" s="31" t="s">
        <v>86</v>
      </c>
      <c r="F40" s="33" t="s">
        <v>1244</v>
      </c>
      <c r="G40" s="33" t="s">
        <v>785</v>
      </c>
      <c r="H40" s="33" t="s">
        <v>1243</v>
      </c>
      <c r="I40" s="33" t="s">
        <v>785</v>
      </c>
      <c r="J40" s="33" t="s">
        <v>1242</v>
      </c>
      <c r="K40" s="33" t="s">
        <v>785</v>
      </c>
      <c r="L40" s="29">
        <v>1604.3609999999996</v>
      </c>
      <c r="M40" s="33" t="s">
        <v>1241</v>
      </c>
      <c r="N40" s="29">
        <v>326087.31316610001</v>
      </c>
      <c r="O40" s="33" t="s">
        <v>1240</v>
      </c>
    </row>
    <row r="41" spans="1:15" ht="24" customHeight="1" x14ac:dyDescent="0.2">
      <c r="A41" s="33" t="s">
        <v>371</v>
      </c>
      <c r="B41" s="32" t="s">
        <v>97</v>
      </c>
      <c r="C41" s="32" t="s">
        <v>370</v>
      </c>
      <c r="D41" s="32" t="s">
        <v>248</v>
      </c>
      <c r="E41" s="31" t="s">
        <v>223</v>
      </c>
      <c r="F41" s="33" t="s">
        <v>1239</v>
      </c>
      <c r="G41" s="33" t="s">
        <v>785</v>
      </c>
      <c r="H41" s="33" t="s">
        <v>949</v>
      </c>
      <c r="I41" s="33" t="s">
        <v>785</v>
      </c>
      <c r="J41" s="33" t="s">
        <v>1238</v>
      </c>
      <c r="K41" s="33" t="s">
        <v>785</v>
      </c>
      <c r="L41" s="29">
        <v>1524.772925172</v>
      </c>
      <c r="M41" s="33" t="s">
        <v>1237</v>
      </c>
      <c r="N41" s="29">
        <v>327612.08609130001</v>
      </c>
      <c r="O41" s="33" t="s">
        <v>1236</v>
      </c>
    </row>
    <row r="42" spans="1:15" ht="26.1" customHeight="1" x14ac:dyDescent="0.2">
      <c r="A42" s="33" t="s">
        <v>603</v>
      </c>
      <c r="B42" s="32" t="s">
        <v>43</v>
      </c>
      <c r="C42" s="32" t="s">
        <v>602</v>
      </c>
      <c r="D42" s="32" t="s">
        <v>219</v>
      </c>
      <c r="E42" s="31" t="s">
        <v>46</v>
      </c>
      <c r="F42" s="33" t="s">
        <v>1094</v>
      </c>
      <c r="G42" s="33" t="s">
        <v>785</v>
      </c>
      <c r="H42" s="33" t="s">
        <v>1235</v>
      </c>
      <c r="I42" s="33" t="s">
        <v>785</v>
      </c>
      <c r="J42" s="33" t="s">
        <v>1234</v>
      </c>
      <c r="K42" s="33" t="s">
        <v>785</v>
      </c>
      <c r="L42" s="29">
        <v>1408.14</v>
      </c>
      <c r="M42" s="33" t="s">
        <v>1230</v>
      </c>
      <c r="N42" s="29">
        <v>329020.22609130002</v>
      </c>
      <c r="O42" s="33" t="s">
        <v>1233</v>
      </c>
    </row>
    <row r="43" spans="1:15" ht="26.1" customHeight="1" x14ac:dyDescent="0.2">
      <c r="A43" s="33" t="s">
        <v>461</v>
      </c>
      <c r="B43" s="32" t="s">
        <v>97</v>
      </c>
      <c r="C43" s="32" t="s">
        <v>460</v>
      </c>
      <c r="D43" s="32" t="s">
        <v>229</v>
      </c>
      <c r="E43" s="31" t="s">
        <v>223</v>
      </c>
      <c r="F43" s="33" t="s">
        <v>1218</v>
      </c>
      <c r="G43" s="33" t="s">
        <v>785</v>
      </c>
      <c r="H43" s="33" t="s">
        <v>1232</v>
      </c>
      <c r="I43" s="33" t="s">
        <v>785</v>
      </c>
      <c r="J43" s="33" t="s">
        <v>1231</v>
      </c>
      <c r="K43" s="33" t="s">
        <v>785</v>
      </c>
      <c r="L43" s="29">
        <v>1405.38300936</v>
      </c>
      <c r="M43" s="33" t="s">
        <v>1230</v>
      </c>
      <c r="N43" s="29">
        <v>330425.60910070001</v>
      </c>
      <c r="O43" s="33" t="s">
        <v>1229</v>
      </c>
    </row>
    <row r="44" spans="1:15" ht="24" customHeight="1" x14ac:dyDescent="0.2">
      <c r="A44" s="33" t="s">
        <v>755</v>
      </c>
      <c r="B44" s="32" t="s">
        <v>43</v>
      </c>
      <c r="C44" s="32" t="s">
        <v>754</v>
      </c>
      <c r="D44" s="32" t="s">
        <v>219</v>
      </c>
      <c r="E44" s="31" t="s">
        <v>86</v>
      </c>
      <c r="F44" s="33" t="s">
        <v>1228</v>
      </c>
      <c r="G44" s="33" t="s">
        <v>785</v>
      </c>
      <c r="H44" s="33" t="s">
        <v>1227</v>
      </c>
      <c r="I44" s="33" t="s">
        <v>785</v>
      </c>
      <c r="J44" s="33" t="s">
        <v>1226</v>
      </c>
      <c r="K44" s="33" t="s">
        <v>785</v>
      </c>
      <c r="L44" s="29">
        <v>1301.5308500000001</v>
      </c>
      <c r="M44" s="33" t="s">
        <v>1225</v>
      </c>
      <c r="N44" s="29">
        <v>331727.13995069999</v>
      </c>
      <c r="O44" s="33" t="s">
        <v>1224</v>
      </c>
    </row>
    <row r="45" spans="1:15" ht="24" customHeight="1" x14ac:dyDescent="0.2">
      <c r="A45" s="33" t="s">
        <v>247</v>
      </c>
      <c r="B45" s="32" t="s">
        <v>97</v>
      </c>
      <c r="C45" s="32" t="s">
        <v>246</v>
      </c>
      <c r="D45" s="32" t="s">
        <v>245</v>
      </c>
      <c r="E45" s="31" t="s">
        <v>223</v>
      </c>
      <c r="F45" s="33" t="s">
        <v>1223</v>
      </c>
      <c r="G45" s="33" t="s">
        <v>785</v>
      </c>
      <c r="H45" s="33" t="s">
        <v>1222</v>
      </c>
      <c r="I45" s="33" t="s">
        <v>785</v>
      </c>
      <c r="J45" s="33" t="s">
        <v>1221</v>
      </c>
      <c r="K45" s="33" t="s">
        <v>785</v>
      </c>
      <c r="L45" s="29">
        <v>1252.4151395480001</v>
      </c>
      <c r="M45" s="33" t="s">
        <v>1220</v>
      </c>
      <c r="N45" s="29">
        <v>332979.55509019998</v>
      </c>
      <c r="O45" s="33" t="s">
        <v>1219</v>
      </c>
    </row>
    <row r="46" spans="1:15" ht="26.1" customHeight="1" x14ac:dyDescent="0.2">
      <c r="A46" s="33" t="s">
        <v>459</v>
      </c>
      <c r="B46" s="32" t="s">
        <v>97</v>
      </c>
      <c r="C46" s="32" t="s">
        <v>458</v>
      </c>
      <c r="D46" s="32" t="s">
        <v>229</v>
      </c>
      <c r="E46" s="31" t="s">
        <v>223</v>
      </c>
      <c r="F46" s="33" t="s">
        <v>1218</v>
      </c>
      <c r="G46" s="33" t="s">
        <v>785</v>
      </c>
      <c r="H46" s="33" t="s">
        <v>1217</v>
      </c>
      <c r="I46" s="33" t="s">
        <v>785</v>
      </c>
      <c r="J46" s="33" t="s">
        <v>1216</v>
      </c>
      <c r="K46" s="33" t="s">
        <v>785</v>
      </c>
      <c r="L46" s="29">
        <v>1022.09673408</v>
      </c>
      <c r="M46" s="33" t="s">
        <v>1215</v>
      </c>
      <c r="N46" s="29">
        <v>334001.6518243</v>
      </c>
      <c r="O46" s="33" t="s">
        <v>1214</v>
      </c>
    </row>
    <row r="47" spans="1:15" ht="24" customHeight="1" x14ac:dyDescent="0.2">
      <c r="A47" s="33" t="s">
        <v>686</v>
      </c>
      <c r="B47" s="32" t="s">
        <v>43</v>
      </c>
      <c r="C47" s="32" t="s">
        <v>685</v>
      </c>
      <c r="D47" s="32" t="s">
        <v>219</v>
      </c>
      <c r="E47" s="31" t="s">
        <v>86</v>
      </c>
      <c r="F47" s="33" t="s">
        <v>1213</v>
      </c>
      <c r="G47" s="33" t="s">
        <v>785</v>
      </c>
      <c r="H47" s="33" t="s">
        <v>1212</v>
      </c>
      <c r="I47" s="33" t="s">
        <v>785</v>
      </c>
      <c r="J47" s="33" t="s">
        <v>1211</v>
      </c>
      <c r="K47" s="33" t="s">
        <v>785</v>
      </c>
      <c r="L47" s="29">
        <v>983.13600000000008</v>
      </c>
      <c r="M47" s="33" t="s">
        <v>1210</v>
      </c>
      <c r="N47" s="29">
        <v>334984.7878243</v>
      </c>
      <c r="O47" s="33" t="s">
        <v>1209</v>
      </c>
    </row>
    <row r="48" spans="1:15" ht="39" customHeight="1" x14ac:dyDescent="0.2">
      <c r="A48" s="42" t="s">
        <v>691</v>
      </c>
      <c r="B48" s="45" t="s">
        <v>97</v>
      </c>
      <c r="C48" s="45" t="s">
        <v>690</v>
      </c>
      <c r="D48" s="45" t="s">
        <v>219</v>
      </c>
      <c r="E48" s="44" t="s">
        <v>133</v>
      </c>
      <c r="F48" s="42" t="s">
        <v>1208</v>
      </c>
      <c r="G48" s="42" t="s">
        <v>785</v>
      </c>
      <c r="H48" s="42" t="s">
        <v>1207</v>
      </c>
      <c r="I48" s="42" t="s">
        <v>785</v>
      </c>
      <c r="J48" s="42" t="s">
        <v>1206</v>
      </c>
      <c r="K48" s="42" t="s">
        <v>785</v>
      </c>
      <c r="L48" s="43">
        <v>945.30758400000002</v>
      </c>
      <c r="M48" s="42" t="s">
        <v>1202</v>
      </c>
      <c r="N48" s="43">
        <v>335930.0954083</v>
      </c>
      <c r="O48" s="42" t="s">
        <v>1205</v>
      </c>
    </row>
    <row r="49" spans="1:15" ht="24" customHeight="1" x14ac:dyDescent="0.2">
      <c r="A49" s="42" t="s">
        <v>518</v>
      </c>
      <c r="B49" s="45" t="s">
        <v>97</v>
      </c>
      <c r="C49" s="45" t="s">
        <v>517</v>
      </c>
      <c r="D49" s="45" t="s">
        <v>219</v>
      </c>
      <c r="E49" s="44" t="s">
        <v>352</v>
      </c>
      <c r="F49" s="42" t="s">
        <v>1204</v>
      </c>
      <c r="G49" s="42" t="s">
        <v>785</v>
      </c>
      <c r="H49" s="42" t="s">
        <v>1034</v>
      </c>
      <c r="I49" s="42" t="s">
        <v>785</v>
      </c>
      <c r="J49" s="42" t="s">
        <v>1203</v>
      </c>
      <c r="K49" s="42" t="s">
        <v>785</v>
      </c>
      <c r="L49" s="43">
        <v>942.65786314699994</v>
      </c>
      <c r="M49" s="42" t="s">
        <v>1202</v>
      </c>
      <c r="N49" s="43">
        <v>336872.7532714</v>
      </c>
      <c r="O49" s="42" t="s">
        <v>1201</v>
      </c>
    </row>
    <row r="50" spans="1:15" ht="26.1" customHeight="1" x14ac:dyDescent="0.2">
      <c r="A50" s="42" t="s">
        <v>520</v>
      </c>
      <c r="B50" s="45" t="s">
        <v>97</v>
      </c>
      <c r="C50" s="45" t="s">
        <v>519</v>
      </c>
      <c r="D50" s="45" t="s">
        <v>219</v>
      </c>
      <c r="E50" s="44" t="s">
        <v>173</v>
      </c>
      <c r="F50" s="42" t="s">
        <v>1200</v>
      </c>
      <c r="G50" s="42" t="s">
        <v>785</v>
      </c>
      <c r="H50" s="42" t="s">
        <v>1199</v>
      </c>
      <c r="I50" s="42" t="s">
        <v>785</v>
      </c>
      <c r="J50" s="42" t="s">
        <v>1198</v>
      </c>
      <c r="K50" s="42" t="s">
        <v>785</v>
      </c>
      <c r="L50" s="43">
        <v>911.13410867999994</v>
      </c>
      <c r="M50" s="42" t="s">
        <v>1197</v>
      </c>
      <c r="N50" s="43">
        <v>337783.88738009997</v>
      </c>
      <c r="O50" s="42" t="s">
        <v>1196</v>
      </c>
    </row>
    <row r="51" spans="1:15" ht="24" customHeight="1" x14ac:dyDescent="0.2">
      <c r="A51" s="42" t="s">
        <v>678</v>
      </c>
      <c r="B51" s="45" t="s">
        <v>43</v>
      </c>
      <c r="C51" s="45" t="s">
        <v>677</v>
      </c>
      <c r="D51" s="45" t="s">
        <v>219</v>
      </c>
      <c r="E51" s="44" t="s">
        <v>41</v>
      </c>
      <c r="F51" s="42" t="s">
        <v>1195</v>
      </c>
      <c r="G51" s="42" t="s">
        <v>785</v>
      </c>
      <c r="H51" s="42" t="s">
        <v>1194</v>
      </c>
      <c r="I51" s="42" t="s">
        <v>785</v>
      </c>
      <c r="J51" s="42" t="s">
        <v>1193</v>
      </c>
      <c r="K51" s="42" t="s">
        <v>785</v>
      </c>
      <c r="L51" s="43">
        <v>893.83</v>
      </c>
      <c r="M51" s="42" t="s">
        <v>1192</v>
      </c>
      <c r="N51" s="43">
        <v>338677.71738009999</v>
      </c>
      <c r="O51" s="42" t="s">
        <v>1191</v>
      </c>
    </row>
    <row r="52" spans="1:15" ht="26.1" customHeight="1" x14ac:dyDescent="0.2">
      <c r="A52" s="42" t="s">
        <v>397</v>
      </c>
      <c r="B52" s="45" t="s">
        <v>97</v>
      </c>
      <c r="C52" s="45" t="s">
        <v>396</v>
      </c>
      <c r="D52" s="45" t="s">
        <v>219</v>
      </c>
      <c r="E52" s="44" t="s">
        <v>173</v>
      </c>
      <c r="F52" s="42" t="s">
        <v>1190</v>
      </c>
      <c r="G52" s="42" t="s">
        <v>785</v>
      </c>
      <c r="H52" s="42" t="s">
        <v>1189</v>
      </c>
      <c r="I52" s="42" t="s">
        <v>785</v>
      </c>
      <c r="J52" s="42" t="s">
        <v>1188</v>
      </c>
      <c r="K52" s="42" t="s">
        <v>785</v>
      </c>
      <c r="L52" s="43">
        <v>811.43879894999998</v>
      </c>
      <c r="M52" s="42" t="s">
        <v>1187</v>
      </c>
      <c r="N52" s="43">
        <v>339489.15617909998</v>
      </c>
      <c r="O52" s="42" t="s">
        <v>1186</v>
      </c>
    </row>
    <row r="53" spans="1:15" ht="24" customHeight="1" x14ac:dyDescent="0.2">
      <c r="A53" s="42" t="s">
        <v>751</v>
      </c>
      <c r="B53" s="45" t="s">
        <v>43</v>
      </c>
      <c r="C53" s="45" t="s">
        <v>750</v>
      </c>
      <c r="D53" s="45" t="s">
        <v>219</v>
      </c>
      <c r="E53" s="44" t="s">
        <v>133</v>
      </c>
      <c r="F53" s="42" t="s">
        <v>1185</v>
      </c>
      <c r="G53" s="42" t="s">
        <v>785</v>
      </c>
      <c r="H53" s="42" t="s">
        <v>1184</v>
      </c>
      <c r="I53" s="42" t="s">
        <v>785</v>
      </c>
      <c r="J53" s="42" t="s">
        <v>1183</v>
      </c>
      <c r="K53" s="42" t="s">
        <v>785</v>
      </c>
      <c r="L53" s="43">
        <v>736.45632000000001</v>
      </c>
      <c r="M53" s="42" t="s">
        <v>1182</v>
      </c>
      <c r="N53" s="43">
        <v>340225.61249909998</v>
      </c>
      <c r="O53" s="42" t="s">
        <v>1181</v>
      </c>
    </row>
    <row r="54" spans="1:15" ht="26.1" customHeight="1" x14ac:dyDescent="0.2">
      <c r="A54" s="42" t="s">
        <v>733</v>
      </c>
      <c r="B54" s="45" t="s">
        <v>43</v>
      </c>
      <c r="C54" s="45" t="s">
        <v>732</v>
      </c>
      <c r="D54" s="45" t="s">
        <v>219</v>
      </c>
      <c r="E54" s="44" t="s">
        <v>294</v>
      </c>
      <c r="F54" s="42" t="s">
        <v>1180</v>
      </c>
      <c r="G54" s="42" t="s">
        <v>785</v>
      </c>
      <c r="H54" s="42" t="s">
        <v>1179</v>
      </c>
      <c r="I54" s="42" t="s">
        <v>785</v>
      </c>
      <c r="J54" s="42" t="s">
        <v>1178</v>
      </c>
      <c r="K54" s="42" t="s">
        <v>785</v>
      </c>
      <c r="L54" s="43">
        <v>707.26175999999998</v>
      </c>
      <c r="M54" s="42" t="s">
        <v>1173</v>
      </c>
      <c r="N54" s="43">
        <v>340932.8742591</v>
      </c>
      <c r="O54" s="42" t="s">
        <v>1177</v>
      </c>
    </row>
    <row r="55" spans="1:15" ht="39" customHeight="1" x14ac:dyDescent="0.2">
      <c r="A55" s="42" t="s">
        <v>632</v>
      </c>
      <c r="B55" s="45" t="s">
        <v>97</v>
      </c>
      <c r="C55" s="45" t="s">
        <v>631</v>
      </c>
      <c r="D55" s="45" t="s">
        <v>219</v>
      </c>
      <c r="E55" s="44" t="s">
        <v>86</v>
      </c>
      <c r="F55" s="42" t="s">
        <v>1176</v>
      </c>
      <c r="G55" s="42" t="s">
        <v>785</v>
      </c>
      <c r="H55" s="42" t="s">
        <v>1175</v>
      </c>
      <c r="I55" s="42" t="s">
        <v>785</v>
      </c>
      <c r="J55" s="42" t="s">
        <v>1174</v>
      </c>
      <c r="K55" s="42" t="s">
        <v>785</v>
      </c>
      <c r="L55" s="43">
        <v>691.64800000000002</v>
      </c>
      <c r="M55" s="42" t="s">
        <v>1173</v>
      </c>
      <c r="N55" s="43">
        <v>341624.52225909999</v>
      </c>
      <c r="O55" s="42" t="s">
        <v>1172</v>
      </c>
    </row>
    <row r="56" spans="1:15" ht="24" customHeight="1" x14ac:dyDescent="0.2">
      <c r="A56" s="42" t="s">
        <v>676</v>
      </c>
      <c r="B56" s="45" t="s">
        <v>97</v>
      </c>
      <c r="C56" s="45" t="s">
        <v>675</v>
      </c>
      <c r="D56" s="45" t="s">
        <v>219</v>
      </c>
      <c r="E56" s="44" t="s">
        <v>41</v>
      </c>
      <c r="F56" s="42" t="s">
        <v>1126</v>
      </c>
      <c r="G56" s="42" t="s">
        <v>785</v>
      </c>
      <c r="H56" s="42" t="s">
        <v>1171</v>
      </c>
      <c r="I56" s="42" t="s">
        <v>785</v>
      </c>
      <c r="J56" s="42" t="s">
        <v>1170</v>
      </c>
      <c r="K56" s="42" t="s">
        <v>785</v>
      </c>
      <c r="L56" s="43">
        <v>668</v>
      </c>
      <c r="M56" s="42" t="s">
        <v>1169</v>
      </c>
      <c r="N56" s="43">
        <v>342292.52225909999</v>
      </c>
      <c r="O56" s="42" t="s">
        <v>1168</v>
      </c>
    </row>
    <row r="57" spans="1:15" ht="26.1" customHeight="1" x14ac:dyDescent="0.2">
      <c r="A57" s="42" t="s">
        <v>516</v>
      </c>
      <c r="B57" s="45" t="s">
        <v>97</v>
      </c>
      <c r="C57" s="45" t="s">
        <v>515</v>
      </c>
      <c r="D57" s="45" t="s">
        <v>219</v>
      </c>
      <c r="E57" s="44" t="s">
        <v>173</v>
      </c>
      <c r="F57" s="42" t="s">
        <v>1167</v>
      </c>
      <c r="G57" s="42" t="s">
        <v>785</v>
      </c>
      <c r="H57" s="42" t="s">
        <v>1166</v>
      </c>
      <c r="I57" s="42" t="s">
        <v>785</v>
      </c>
      <c r="J57" s="42" t="s">
        <v>1165</v>
      </c>
      <c r="K57" s="42" t="s">
        <v>785</v>
      </c>
      <c r="L57" s="43">
        <v>612.59276145399997</v>
      </c>
      <c r="M57" s="42" t="s">
        <v>1161</v>
      </c>
      <c r="N57" s="43">
        <v>342905.11502059997</v>
      </c>
      <c r="O57" s="42" t="s">
        <v>1164</v>
      </c>
    </row>
    <row r="58" spans="1:15" ht="26.1" customHeight="1" x14ac:dyDescent="0.2">
      <c r="A58" s="42" t="s">
        <v>273</v>
      </c>
      <c r="B58" s="45" t="s">
        <v>97</v>
      </c>
      <c r="C58" s="45" t="s">
        <v>272</v>
      </c>
      <c r="D58" s="45" t="s">
        <v>229</v>
      </c>
      <c r="E58" s="44" t="s">
        <v>223</v>
      </c>
      <c r="F58" s="42" t="s">
        <v>1134</v>
      </c>
      <c r="G58" s="42" t="s">
        <v>785</v>
      </c>
      <c r="H58" s="42" t="s">
        <v>1163</v>
      </c>
      <c r="I58" s="42" t="s">
        <v>785</v>
      </c>
      <c r="J58" s="42" t="s">
        <v>1162</v>
      </c>
      <c r="K58" s="42" t="s">
        <v>785</v>
      </c>
      <c r="L58" s="43">
        <v>599.20838639800002</v>
      </c>
      <c r="M58" s="42" t="s">
        <v>1161</v>
      </c>
      <c r="N58" s="43">
        <v>343504.32340699999</v>
      </c>
      <c r="O58" s="42" t="s">
        <v>1160</v>
      </c>
    </row>
    <row r="59" spans="1:15" ht="24" customHeight="1" x14ac:dyDescent="0.2">
      <c r="A59" s="42" t="s">
        <v>453</v>
      </c>
      <c r="B59" s="45" t="s">
        <v>97</v>
      </c>
      <c r="C59" s="45" t="s">
        <v>452</v>
      </c>
      <c r="D59" s="45" t="s">
        <v>248</v>
      </c>
      <c r="E59" s="44" t="s">
        <v>223</v>
      </c>
      <c r="F59" s="42" t="s">
        <v>1159</v>
      </c>
      <c r="G59" s="42" t="s">
        <v>785</v>
      </c>
      <c r="H59" s="42" t="s">
        <v>1158</v>
      </c>
      <c r="I59" s="42" t="s">
        <v>785</v>
      </c>
      <c r="J59" s="42" t="s">
        <v>1157</v>
      </c>
      <c r="K59" s="42" t="s">
        <v>785</v>
      </c>
      <c r="L59" s="43">
        <v>574.35643589999995</v>
      </c>
      <c r="M59" s="42" t="s">
        <v>1152</v>
      </c>
      <c r="N59" s="43">
        <v>344078.67984290002</v>
      </c>
      <c r="O59" s="42" t="s">
        <v>1156</v>
      </c>
    </row>
    <row r="60" spans="1:15" ht="24" customHeight="1" x14ac:dyDescent="0.2">
      <c r="A60" s="42" t="s">
        <v>341</v>
      </c>
      <c r="B60" s="45" t="s">
        <v>97</v>
      </c>
      <c r="C60" s="45" t="s">
        <v>340</v>
      </c>
      <c r="D60" s="45" t="s">
        <v>248</v>
      </c>
      <c r="E60" s="44" t="s">
        <v>223</v>
      </c>
      <c r="F60" s="42" t="s">
        <v>1155</v>
      </c>
      <c r="G60" s="42" t="s">
        <v>785</v>
      </c>
      <c r="H60" s="42" t="s">
        <v>1154</v>
      </c>
      <c r="I60" s="42" t="s">
        <v>785</v>
      </c>
      <c r="J60" s="42" t="s">
        <v>1153</v>
      </c>
      <c r="K60" s="42" t="s">
        <v>785</v>
      </c>
      <c r="L60" s="43">
        <v>565.89989544000002</v>
      </c>
      <c r="M60" s="42" t="s">
        <v>1152</v>
      </c>
      <c r="N60" s="43">
        <v>344644.5797383</v>
      </c>
      <c r="O60" s="42" t="s">
        <v>1151</v>
      </c>
    </row>
    <row r="61" spans="1:15" ht="24" customHeight="1" x14ac:dyDescent="0.2">
      <c r="A61" s="42" t="s">
        <v>480</v>
      </c>
      <c r="B61" s="45" t="s">
        <v>97</v>
      </c>
      <c r="C61" s="45" t="s">
        <v>479</v>
      </c>
      <c r="D61" s="45" t="s">
        <v>248</v>
      </c>
      <c r="E61" s="44" t="s">
        <v>223</v>
      </c>
      <c r="F61" s="42" t="s">
        <v>1150</v>
      </c>
      <c r="G61" s="42" t="s">
        <v>785</v>
      </c>
      <c r="H61" s="42" t="s">
        <v>1000</v>
      </c>
      <c r="I61" s="42" t="s">
        <v>785</v>
      </c>
      <c r="J61" s="42" t="s">
        <v>1149</v>
      </c>
      <c r="K61" s="42" t="s">
        <v>785</v>
      </c>
      <c r="L61" s="43">
        <v>469.23664936</v>
      </c>
      <c r="M61" s="42" t="s">
        <v>1144</v>
      </c>
      <c r="N61" s="43">
        <v>345113.81638769998</v>
      </c>
      <c r="O61" s="42" t="s">
        <v>1148</v>
      </c>
    </row>
    <row r="62" spans="1:15" ht="26.1" customHeight="1" x14ac:dyDescent="0.2">
      <c r="A62" s="42" t="s">
        <v>684</v>
      </c>
      <c r="B62" s="45" t="s">
        <v>43</v>
      </c>
      <c r="C62" s="45" t="s">
        <v>683</v>
      </c>
      <c r="D62" s="45" t="s">
        <v>219</v>
      </c>
      <c r="E62" s="44" t="s">
        <v>86</v>
      </c>
      <c r="F62" s="42" t="s">
        <v>1147</v>
      </c>
      <c r="G62" s="42" t="s">
        <v>785</v>
      </c>
      <c r="H62" s="42" t="s">
        <v>1146</v>
      </c>
      <c r="I62" s="42" t="s">
        <v>785</v>
      </c>
      <c r="J62" s="42" t="s">
        <v>1145</v>
      </c>
      <c r="K62" s="42" t="s">
        <v>785</v>
      </c>
      <c r="L62" s="43">
        <v>456.39</v>
      </c>
      <c r="M62" s="42" t="s">
        <v>1144</v>
      </c>
      <c r="N62" s="43">
        <v>345570.20638769999</v>
      </c>
      <c r="O62" s="42" t="s">
        <v>1143</v>
      </c>
    </row>
    <row r="63" spans="1:15" ht="26.1" customHeight="1" x14ac:dyDescent="0.2">
      <c r="A63" s="42" t="s">
        <v>607</v>
      </c>
      <c r="B63" s="45" t="s">
        <v>97</v>
      </c>
      <c r="C63" s="45" t="s">
        <v>606</v>
      </c>
      <c r="D63" s="45" t="s">
        <v>219</v>
      </c>
      <c r="E63" s="44" t="s">
        <v>41</v>
      </c>
      <c r="F63" s="42" t="s">
        <v>918</v>
      </c>
      <c r="G63" s="42" t="s">
        <v>785</v>
      </c>
      <c r="H63" s="42" t="s">
        <v>1142</v>
      </c>
      <c r="I63" s="42" t="s">
        <v>785</v>
      </c>
      <c r="J63" s="42" t="s">
        <v>1141</v>
      </c>
      <c r="K63" s="42" t="s">
        <v>785</v>
      </c>
      <c r="L63" s="43">
        <v>407.52</v>
      </c>
      <c r="M63" s="42" t="s">
        <v>1140</v>
      </c>
      <c r="N63" s="43">
        <v>345977.72638770001</v>
      </c>
      <c r="O63" s="42" t="s">
        <v>1139</v>
      </c>
    </row>
    <row r="64" spans="1:15" ht="26.1" customHeight="1" x14ac:dyDescent="0.2">
      <c r="A64" s="42" t="s">
        <v>662</v>
      </c>
      <c r="B64" s="45" t="s">
        <v>97</v>
      </c>
      <c r="C64" s="45" t="s">
        <v>661</v>
      </c>
      <c r="D64" s="45" t="s">
        <v>219</v>
      </c>
      <c r="E64" s="44" t="s">
        <v>41</v>
      </c>
      <c r="F64" s="42" t="s">
        <v>939</v>
      </c>
      <c r="G64" s="42" t="s">
        <v>785</v>
      </c>
      <c r="H64" s="42" t="s">
        <v>1138</v>
      </c>
      <c r="I64" s="42" t="s">
        <v>785</v>
      </c>
      <c r="J64" s="42" t="s">
        <v>1137</v>
      </c>
      <c r="K64" s="42" t="s">
        <v>785</v>
      </c>
      <c r="L64" s="43">
        <v>393</v>
      </c>
      <c r="M64" s="42" t="s">
        <v>1136</v>
      </c>
      <c r="N64" s="43">
        <v>346370.72638770001</v>
      </c>
      <c r="O64" s="42" t="s">
        <v>1135</v>
      </c>
    </row>
    <row r="65" spans="1:15" ht="26.1" customHeight="1" x14ac:dyDescent="0.2">
      <c r="A65" s="42" t="s">
        <v>271</v>
      </c>
      <c r="B65" s="45" t="s">
        <v>97</v>
      </c>
      <c r="C65" s="45" t="s">
        <v>270</v>
      </c>
      <c r="D65" s="45" t="s">
        <v>229</v>
      </c>
      <c r="E65" s="44" t="s">
        <v>223</v>
      </c>
      <c r="F65" s="42" t="s">
        <v>1134</v>
      </c>
      <c r="G65" s="42" t="s">
        <v>785</v>
      </c>
      <c r="H65" s="42" t="s">
        <v>1133</v>
      </c>
      <c r="I65" s="42" t="s">
        <v>785</v>
      </c>
      <c r="J65" s="42" t="s">
        <v>1132</v>
      </c>
      <c r="K65" s="42" t="s">
        <v>785</v>
      </c>
      <c r="L65" s="43">
        <v>291.16463846099998</v>
      </c>
      <c r="M65" s="42" t="s">
        <v>1119</v>
      </c>
      <c r="N65" s="43">
        <v>346661.89102620003</v>
      </c>
      <c r="O65" s="42" t="s">
        <v>1131</v>
      </c>
    </row>
    <row r="66" spans="1:15" ht="26.1" customHeight="1" x14ac:dyDescent="0.2">
      <c r="A66" s="42" t="s">
        <v>667</v>
      </c>
      <c r="B66" s="45" t="s">
        <v>97</v>
      </c>
      <c r="C66" s="45" t="s">
        <v>666</v>
      </c>
      <c r="D66" s="45" t="s">
        <v>219</v>
      </c>
      <c r="E66" s="44" t="s">
        <v>41</v>
      </c>
      <c r="F66" s="42" t="s">
        <v>1130</v>
      </c>
      <c r="G66" s="42" t="s">
        <v>785</v>
      </c>
      <c r="H66" s="42" t="s">
        <v>1129</v>
      </c>
      <c r="I66" s="42" t="s">
        <v>785</v>
      </c>
      <c r="J66" s="42" t="s">
        <v>1128</v>
      </c>
      <c r="K66" s="42" t="s">
        <v>785</v>
      </c>
      <c r="L66" s="43">
        <v>282.49901999999997</v>
      </c>
      <c r="M66" s="42" t="s">
        <v>1119</v>
      </c>
      <c r="N66" s="43">
        <v>346944.39004620002</v>
      </c>
      <c r="O66" s="42" t="s">
        <v>1127</v>
      </c>
    </row>
    <row r="67" spans="1:15" ht="24" customHeight="1" x14ac:dyDescent="0.2">
      <c r="A67" s="42" t="s">
        <v>674</v>
      </c>
      <c r="B67" s="45" t="s">
        <v>97</v>
      </c>
      <c r="C67" s="45" t="s">
        <v>673</v>
      </c>
      <c r="D67" s="45" t="s">
        <v>219</v>
      </c>
      <c r="E67" s="44" t="s">
        <v>41</v>
      </c>
      <c r="F67" s="42" t="s">
        <v>1126</v>
      </c>
      <c r="G67" s="42" t="s">
        <v>785</v>
      </c>
      <c r="H67" s="42" t="s">
        <v>1125</v>
      </c>
      <c r="I67" s="42" t="s">
        <v>785</v>
      </c>
      <c r="J67" s="42" t="s">
        <v>1124</v>
      </c>
      <c r="K67" s="42" t="s">
        <v>785</v>
      </c>
      <c r="L67" s="43">
        <v>273.5</v>
      </c>
      <c r="M67" s="42" t="s">
        <v>1119</v>
      </c>
      <c r="N67" s="43">
        <v>347217.89004620002</v>
      </c>
      <c r="O67" s="42" t="s">
        <v>1123</v>
      </c>
    </row>
    <row r="68" spans="1:15" ht="39" customHeight="1" x14ac:dyDescent="0.2">
      <c r="A68" s="42" t="s">
        <v>532</v>
      </c>
      <c r="B68" s="45" t="s">
        <v>97</v>
      </c>
      <c r="C68" s="45" t="s">
        <v>531</v>
      </c>
      <c r="D68" s="45" t="s">
        <v>219</v>
      </c>
      <c r="E68" s="44" t="s">
        <v>173</v>
      </c>
      <c r="F68" s="42" t="s">
        <v>1122</v>
      </c>
      <c r="G68" s="42" t="s">
        <v>785</v>
      </c>
      <c r="H68" s="42" t="s">
        <v>1121</v>
      </c>
      <c r="I68" s="42" t="s">
        <v>785</v>
      </c>
      <c r="J68" s="42" t="s">
        <v>1120</v>
      </c>
      <c r="K68" s="42" t="s">
        <v>785</v>
      </c>
      <c r="L68" s="43">
        <v>267.01760400000001</v>
      </c>
      <c r="M68" s="42" t="s">
        <v>1119</v>
      </c>
      <c r="N68" s="43">
        <v>347484.90765020001</v>
      </c>
      <c r="O68" s="42" t="s">
        <v>1118</v>
      </c>
    </row>
    <row r="69" spans="1:15" ht="24" customHeight="1" x14ac:dyDescent="0.2">
      <c r="A69" s="42" t="s">
        <v>626</v>
      </c>
      <c r="B69" s="45" t="s">
        <v>43</v>
      </c>
      <c r="C69" s="45" t="s">
        <v>83</v>
      </c>
      <c r="D69" s="45" t="s">
        <v>219</v>
      </c>
      <c r="E69" s="44" t="s">
        <v>41</v>
      </c>
      <c r="F69" s="42" t="s">
        <v>1117</v>
      </c>
      <c r="G69" s="42" t="s">
        <v>785</v>
      </c>
      <c r="H69" s="42" t="s">
        <v>1116</v>
      </c>
      <c r="I69" s="42" t="s">
        <v>785</v>
      </c>
      <c r="J69" s="42" t="s">
        <v>1115</v>
      </c>
      <c r="K69" s="42" t="s">
        <v>785</v>
      </c>
      <c r="L69" s="43">
        <v>260</v>
      </c>
      <c r="M69" s="42" t="s">
        <v>1107</v>
      </c>
      <c r="N69" s="43">
        <v>347744.90765020001</v>
      </c>
      <c r="O69" s="42" t="s">
        <v>1114</v>
      </c>
    </row>
    <row r="70" spans="1:15" ht="24" customHeight="1" x14ac:dyDescent="0.2">
      <c r="A70" s="42" t="s">
        <v>250</v>
      </c>
      <c r="B70" s="45" t="s">
        <v>97</v>
      </c>
      <c r="C70" s="45" t="s">
        <v>249</v>
      </c>
      <c r="D70" s="45" t="s">
        <v>248</v>
      </c>
      <c r="E70" s="44" t="s">
        <v>223</v>
      </c>
      <c r="F70" s="42" t="s">
        <v>1113</v>
      </c>
      <c r="G70" s="42" t="s">
        <v>785</v>
      </c>
      <c r="H70" s="42" t="s">
        <v>1112</v>
      </c>
      <c r="I70" s="42" t="s">
        <v>785</v>
      </c>
      <c r="J70" s="42" t="s">
        <v>1111</v>
      </c>
      <c r="K70" s="42" t="s">
        <v>785</v>
      </c>
      <c r="L70" s="43">
        <v>245.152769226</v>
      </c>
      <c r="M70" s="42" t="s">
        <v>1107</v>
      </c>
      <c r="N70" s="43">
        <v>347990.06041939999</v>
      </c>
      <c r="O70" s="42" t="s">
        <v>1110</v>
      </c>
    </row>
    <row r="71" spans="1:15" ht="26.1" customHeight="1" x14ac:dyDescent="0.2">
      <c r="A71" s="42" t="s">
        <v>441</v>
      </c>
      <c r="B71" s="45" t="s">
        <v>97</v>
      </c>
      <c r="C71" s="45" t="s">
        <v>440</v>
      </c>
      <c r="D71" s="45" t="s">
        <v>229</v>
      </c>
      <c r="E71" s="44" t="s">
        <v>223</v>
      </c>
      <c r="F71" s="42" t="s">
        <v>922</v>
      </c>
      <c r="G71" s="42" t="s">
        <v>785</v>
      </c>
      <c r="H71" s="42" t="s">
        <v>1109</v>
      </c>
      <c r="I71" s="42" t="s">
        <v>785</v>
      </c>
      <c r="J71" s="42" t="s">
        <v>1108</v>
      </c>
      <c r="K71" s="42" t="s">
        <v>785</v>
      </c>
      <c r="L71" s="43">
        <v>234.08</v>
      </c>
      <c r="M71" s="42" t="s">
        <v>1107</v>
      </c>
      <c r="N71" s="43">
        <v>348224.14041940001</v>
      </c>
      <c r="O71" s="42" t="s">
        <v>1106</v>
      </c>
    </row>
    <row r="72" spans="1:15" ht="26.1" customHeight="1" x14ac:dyDescent="0.2">
      <c r="A72" s="42" t="s">
        <v>705</v>
      </c>
      <c r="B72" s="45" t="s">
        <v>97</v>
      </c>
      <c r="C72" s="45" t="s">
        <v>704</v>
      </c>
      <c r="D72" s="45" t="s">
        <v>219</v>
      </c>
      <c r="E72" s="44" t="s">
        <v>41</v>
      </c>
      <c r="F72" s="42" t="s">
        <v>1105</v>
      </c>
      <c r="G72" s="42" t="s">
        <v>785</v>
      </c>
      <c r="H72" s="42" t="s">
        <v>1104</v>
      </c>
      <c r="I72" s="42" t="s">
        <v>785</v>
      </c>
      <c r="J72" s="42" t="s">
        <v>1103</v>
      </c>
      <c r="K72" s="42" t="s">
        <v>785</v>
      </c>
      <c r="L72" s="43">
        <v>228.92384700000002</v>
      </c>
      <c r="M72" s="42" t="s">
        <v>1091</v>
      </c>
      <c r="N72" s="43">
        <v>348453.0642664</v>
      </c>
      <c r="O72" s="42" t="s">
        <v>1102</v>
      </c>
    </row>
    <row r="73" spans="1:15" ht="26.1" customHeight="1" x14ac:dyDescent="0.2">
      <c r="A73" s="42" t="s">
        <v>605</v>
      </c>
      <c r="B73" s="45" t="s">
        <v>97</v>
      </c>
      <c r="C73" s="45" t="s">
        <v>604</v>
      </c>
      <c r="D73" s="45" t="s">
        <v>219</v>
      </c>
      <c r="E73" s="44" t="s">
        <v>41</v>
      </c>
      <c r="F73" s="42" t="s">
        <v>1031</v>
      </c>
      <c r="G73" s="42" t="s">
        <v>785</v>
      </c>
      <c r="H73" s="42" t="s">
        <v>1101</v>
      </c>
      <c r="I73" s="42" t="s">
        <v>785</v>
      </c>
      <c r="J73" s="42" t="s">
        <v>1100</v>
      </c>
      <c r="K73" s="42" t="s">
        <v>785</v>
      </c>
      <c r="L73" s="43">
        <v>222.66</v>
      </c>
      <c r="M73" s="42" t="s">
        <v>1091</v>
      </c>
      <c r="N73" s="43">
        <v>348675.72426639998</v>
      </c>
      <c r="O73" s="42" t="s">
        <v>1099</v>
      </c>
    </row>
    <row r="74" spans="1:15" ht="39" customHeight="1" x14ac:dyDescent="0.2">
      <c r="A74" s="42" t="s">
        <v>588</v>
      </c>
      <c r="B74" s="45" t="s">
        <v>97</v>
      </c>
      <c r="C74" s="45" t="s">
        <v>587</v>
      </c>
      <c r="D74" s="45" t="s">
        <v>219</v>
      </c>
      <c r="E74" s="44" t="s">
        <v>133</v>
      </c>
      <c r="F74" s="42" t="s">
        <v>1098</v>
      </c>
      <c r="G74" s="42" t="s">
        <v>785</v>
      </c>
      <c r="H74" s="42" t="s">
        <v>1097</v>
      </c>
      <c r="I74" s="42" t="s">
        <v>785</v>
      </c>
      <c r="J74" s="42" t="s">
        <v>1096</v>
      </c>
      <c r="K74" s="42" t="s">
        <v>785</v>
      </c>
      <c r="L74" s="43">
        <v>220.36608000000001</v>
      </c>
      <c r="M74" s="42" t="s">
        <v>1091</v>
      </c>
      <c r="N74" s="43">
        <v>348896.09034639999</v>
      </c>
      <c r="O74" s="42" t="s">
        <v>1095</v>
      </c>
    </row>
    <row r="75" spans="1:15" ht="26.1" customHeight="1" x14ac:dyDescent="0.2">
      <c r="A75" s="42" t="s">
        <v>653</v>
      </c>
      <c r="B75" s="45" t="s">
        <v>97</v>
      </c>
      <c r="C75" s="45" t="s">
        <v>652</v>
      </c>
      <c r="D75" s="45" t="s">
        <v>219</v>
      </c>
      <c r="E75" s="44" t="s">
        <v>41</v>
      </c>
      <c r="F75" s="42" t="s">
        <v>1094</v>
      </c>
      <c r="G75" s="42" t="s">
        <v>785</v>
      </c>
      <c r="H75" s="42" t="s">
        <v>1093</v>
      </c>
      <c r="I75" s="42" t="s">
        <v>785</v>
      </c>
      <c r="J75" s="42" t="s">
        <v>1092</v>
      </c>
      <c r="K75" s="42" t="s">
        <v>785</v>
      </c>
      <c r="L75" s="43">
        <v>213.84</v>
      </c>
      <c r="M75" s="42" t="s">
        <v>1091</v>
      </c>
      <c r="N75" s="43">
        <v>349109.93034640001</v>
      </c>
      <c r="O75" s="42" t="s">
        <v>1090</v>
      </c>
    </row>
    <row r="76" spans="1:15" ht="39" customHeight="1" x14ac:dyDescent="0.2">
      <c r="A76" s="42" t="s">
        <v>621</v>
      </c>
      <c r="B76" s="45" t="s">
        <v>97</v>
      </c>
      <c r="C76" s="45" t="s">
        <v>620</v>
      </c>
      <c r="D76" s="45" t="s">
        <v>219</v>
      </c>
      <c r="E76" s="44" t="s">
        <v>41</v>
      </c>
      <c r="F76" s="42" t="s">
        <v>1089</v>
      </c>
      <c r="G76" s="42" t="s">
        <v>785</v>
      </c>
      <c r="H76" s="42" t="s">
        <v>1088</v>
      </c>
      <c r="I76" s="42" t="s">
        <v>785</v>
      </c>
      <c r="J76" s="42" t="s">
        <v>1087</v>
      </c>
      <c r="K76" s="42" t="s">
        <v>785</v>
      </c>
      <c r="L76" s="43">
        <v>184.92</v>
      </c>
      <c r="M76" s="42" t="s">
        <v>1075</v>
      </c>
      <c r="N76" s="43">
        <v>349294.8503464</v>
      </c>
      <c r="O76" s="42" t="s">
        <v>1086</v>
      </c>
    </row>
    <row r="77" spans="1:15" ht="24" customHeight="1" x14ac:dyDescent="0.2">
      <c r="A77" s="42" t="s">
        <v>484</v>
      </c>
      <c r="B77" s="45" t="s">
        <v>97</v>
      </c>
      <c r="C77" s="45" t="s">
        <v>483</v>
      </c>
      <c r="D77" s="45" t="s">
        <v>248</v>
      </c>
      <c r="E77" s="44" t="s">
        <v>223</v>
      </c>
      <c r="F77" s="42" t="s">
        <v>1085</v>
      </c>
      <c r="G77" s="42" t="s">
        <v>785</v>
      </c>
      <c r="H77" s="42" t="s">
        <v>1084</v>
      </c>
      <c r="I77" s="42" t="s">
        <v>785</v>
      </c>
      <c r="J77" s="42" t="s">
        <v>1083</v>
      </c>
      <c r="K77" s="42" t="s">
        <v>785</v>
      </c>
      <c r="L77" s="43">
        <v>176.57662647000001</v>
      </c>
      <c r="M77" s="42" t="s">
        <v>1075</v>
      </c>
      <c r="N77" s="43">
        <v>349471.42697289999</v>
      </c>
      <c r="O77" s="42" t="s">
        <v>1082</v>
      </c>
    </row>
    <row r="78" spans="1:15" ht="26.1" customHeight="1" x14ac:dyDescent="0.2">
      <c r="A78" s="42" t="s">
        <v>660</v>
      </c>
      <c r="B78" s="45" t="s">
        <v>97</v>
      </c>
      <c r="C78" s="45" t="s">
        <v>659</v>
      </c>
      <c r="D78" s="45" t="s">
        <v>219</v>
      </c>
      <c r="E78" s="44" t="s">
        <v>41</v>
      </c>
      <c r="F78" s="42" t="s">
        <v>1081</v>
      </c>
      <c r="G78" s="42" t="s">
        <v>785</v>
      </c>
      <c r="H78" s="42" t="s">
        <v>1080</v>
      </c>
      <c r="I78" s="42" t="s">
        <v>785</v>
      </c>
      <c r="J78" s="42" t="s">
        <v>1079</v>
      </c>
      <c r="K78" s="42" t="s">
        <v>785</v>
      </c>
      <c r="L78" s="43">
        <v>176.32049120400001</v>
      </c>
      <c r="M78" s="42" t="s">
        <v>1075</v>
      </c>
      <c r="N78" s="43">
        <v>349647.74746410002</v>
      </c>
      <c r="O78" s="42" t="s">
        <v>1078</v>
      </c>
    </row>
    <row r="79" spans="1:15" ht="26.1" customHeight="1" x14ac:dyDescent="0.2">
      <c r="A79" s="42" t="s">
        <v>672</v>
      </c>
      <c r="B79" s="45" t="s">
        <v>97</v>
      </c>
      <c r="C79" s="45" t="s">
        <v>671</v>
      </c>
      <c r="D79" s="45" t="s">
        <v>219</v>
      </c>
      <c r="E79" s="44" t="s">
        <v>41</v>
      </c>
      <c r="F79" s="42" t="s">
        <v>1077</v>
      </c>
      <c r="G79" s="42" t="s">
        <v>785</v>
      </c>
      <c r="H79" s="42" t="s">
        <v>869</v>
      </c>
      <c r="I79" s="42" t="s">
        <v>785</v>
      </c>
      <c r="J79" s="42" t="s">
        <v>1076</v>
      </c>
      <c r="K79" s="42" t="s">
        <v>785</v>
      </c>
      <c r="L79" s="43">
        <v>167.46599999999998</v>
      </c>
      <c r="M79" s="42" t="s">
        <v>1075</v>
      </c>
      <c r="N79" s="43">
        <v>349815.21346409997</v>
      </c>
      <c r="O79" s="42" t="s">
        <v>1074</v>
      </c>
    </row>
    <row r="80" spans="1:15" ht="24" customHeight="1" x14ac:dyDescent="0.2">
      <c r="A80" s="42" t="s">
        <v>391</v>
      </c>
      <c r="B80" s="45" t="s">
        <v>97</v>
      </c>
      <c r="C80" s="45" t="s">
        <v>390</v>
      </c>
      <c r="D80" s="45" t="s">
        <v>248</v>
      </c>
      <c r="E80" s="44" t="s">
        <v>223</v>
      </c>
      <c r="F80" s="42" t="s">
        <v>1073</v>
      </c>
      <c r="G80" s="42" t="s">
        <v>785</v>
      </c>
      <c r="H80" s="42" t="s">
        <v>1072</v>
      </c>
      <c r="I80" s="42" t="s">
        <v>785</v>
      </c>
      <c r="J80" s="42" t="s">
        <v>1071</v>
      </c>
      <c r="K80" s="42" t="s">
        <v>785</v>
      </c>
      <c r="L80" s="43">
        <v>150.19435927000001</v>
      </c>
      <c r="M80" s="42" t="s">
        <v>1067</v>
      </c>
      <c r="N80" s="43">
        <v>349965.40782339999</v>
      </c>
      <c r="O80" s="42" t="s">
        <v>1070</v>
      </c>
    </row>
    <row r="81" spans="1:15" ht="24" customHeight="1" x14ac:dyDescent="0.2">
      <c r="A81" s="42" t="s">
        <v>253</v>
      </c>
      <c r="B81" s="45" t="s">
        <v>97</v>
      </c>
      <c r="C81" s="45" t="s">
        <v>252</v>
      </c>
      <c r="D81" s="45" t="s">
        <v>251</v>
      </c>
      <c r="E81" s="44" t="s">
        <v>223</v>
      </c>
      <c r="F81" s="42" t="s">
        <v>1069</v>
      </c>
      <c r="G81" s="42" t="s">
        <v>785</v>
      </c>
      <c r="H81" s="42" t="s">
        <v>792</v>
      </c>
      <c r="I81" s="42" t="s">
        <v>785</v>
      </c>
      <c r="J81" s="42" t="s">
        <v>1068</v>
      </c>
      <c r="K81" s="42" t="s">
        <v>785</v>
      </c>
      <c r="L81" s="43">
        <v>133.134026011</v>
      </c>
      <c r="M81" s="42" t="s">
        <v>1067</v>
      </c>
      <c r="N81" s="43">
        <v>350098.54184939998</v>
      </c>
      <c r="O81" s="42" t="s">
        <v>1066</v>
      </c>
    </row>
    <row r="82" spans="1:15" ht="26.1" customHeight="1" x14ac:dyDescent="0.2">
      <c r="A82" s="42" t="s">
        <v>670</v>
      </c>
      <c r="B82" s="45" t="s">
        <v>97</v>
      </c>
      <c r="C82" s="45" t="s">
        <v>669</v>
      </c>
      <c r="D82" s="45" t="s">
        <v>219</v>
      </c>
      <c r="E82" s="44" t="s">
        <v>41</v>
      </c>
      <c r="F82" s="42" t="s">
        <v>1065</v>
      </c>
      <c r="G82" s="42" t="s">
        <v>785</v>
      </c>
      <c r="H82" s="42" t="s">
        <v>1064</v>
      </c>
      <c r="I82" s="42" t="s">
        <v>785</v>
      </c>
      <c r="J82" s="42" t="s">
        <v>1063</v>
      </c>
      <c r="K82" s="42" t="s">
        <v>785</v>
      </c>
      <c r="L82" s="43">
        <v>118.05574</v>
      </c>
      <c r="M82" s="42" t="s">
        <v>1044</v>
      </c>
      <c r="N82" s="43">
        <v>350216.59758940001</v>
      </c>
      <c r="O82" s="42" t="s">
        <v>1062</v>
      </c>
    </row>
    <row r="83" spans="1:15" ht="24" customHeight="1" x14ac:dyDescent="0.2">
      <c r="A83" s="42" t="s">
        <v>757</v>
      </c>
      <c r="B83" s="45" t="s">
        <v>43</v>
      </c>
      <c r="C83" s="45" t="s">
        <v>756</v>
      </c>
      <c r="D83" s="45" t="s">
        <v>219</v>
      </c>
      <c r="E83" s="44" t="s">
        <v>46</v>
      </c>
      <c r="F83" s="42" t="s">
        <v>1061</v>
      </c>
      <c r="G83" s="42" t="s">
        <v>785</v>
      </c>
      <c r="H83" s="42" t="s">
        <v>1060</v>
      </c>
      <c r="I83" s="42" t="s">
        <v>785</v>
      </c>
      <c r="J83" s="42" t="s">
        <v>1059</v>
      </c>
      <c r="K83" s="42" t="s">
        <v>785</v>
      </c>
      <c r="L83" s="43">
        <v>115.61412</v>
      </c>
      <c r="M83" s="42" t="s">
        <v>1044</v>
      </c>
      <c r="N83" s="43">
        <v>350332.2117094</v>
      </c>
      <c r="O83" s="42" t="s">
        <v>1058</v>
      </c>
    </row>
    <row r="84" spans="1:15" ht="26.1" customHeight="1" x14ac:dyDescent="0.2">
      <c r="A84" s="42" t="s">
        <v>628</v>
      </c>
      <c r="B84" s="45" t="s">
        <v>97</v>
      </c>
      <c r="C84" s="45" t="s">
        <v>627</v>
      </c>
      <c r="D84" s="45" t="s">
        <v>219</v>
      </c>
      <c r="E84" s="44" t="s">
        <v>41</v>
      </c>
      <c r="F84" s="42" t="s">
        <v>1057</v>
      </c>
      <c r="G84" s="42" t="s">
        <v>785</v>
      </c>
      <c r="H84" s="42" t="s">
        <v>1056</v>
      </c>
      <c r="I84" s="42" t="s">
        <v>785</v>
      </c>
      <c r="J84" s="42" t="s">
        <v>1055</v>
      </c>
      <c r="K84" s="42" t="s">
        <v>785</v>
      </c>
      <c r="L84" s="43">
        <v>104.83395</v>
      </c>
      <c r="M84" s="42" t="s">
        <v>1044</v>
      </c>
      <c r="N84" s="43">
        <v>350437.0456594</v>
      </c>
      <c r="O84" s="42" t="s">
        <v>1054</v>
      </c>
    </row>
    <row r="85" spans="1:15" ht="39" customHeight="1" x14ac:dyDescent="0.2">
      <c r="A85" s="42" t="s">
        <v>613</v>
      </c>
      <c r="B85" s="45" t="s">
        <v>97</v>
      </c>
      <c r="C85" s="45" t="s">
        <v>612</v>
      </c>
      <c r="D85" s="45" t="s">
        <v>219</v>
      </c>
      <c r="E85" s="44" t="s">
        <v>41</v>
      </c>
      <c r="F85" s="42" t="s">
        <v>918</v>
      </c>
      <c r="G85" s="42" t="s">
        <v>785</v>
      </c>
      <c r="H85" s="42" t="s">
        <v>1053</v>
      </c>
      <c r="I85" s="42" t="s">
        <v>785</v>
      </c>
      <c r="J85" s="42" t="s">
        <v>1052</v>
      </c>
      <c r="K85" s="42" t="s">
        <v>785</v>
      </c>
      <c r="L85" s="43">
        <v>104.4</v>
      </c>
      <c r="M85" s="42" t="s">
        <v>1044</v>
      </c>
      <c r="N85" s="43">
        <v>350541.44565940002</v>
      </c>
      <c r="O85" s="42" t="s">
        <v>1051</v>
      </c>
    </row>
    <row r="86" spans="1:15" ht="26.1" customHeight="1" x14ac:dyDescent="0.2">
      <c r="A86" s="42" t="s">
        <v>508</v>
      </c>
      <c r="B86" s="45" t="s">
        <v>97</v>
      </c>
      <c r="C86" s="45" t="s">
        <v>507</v>
      </c>
      <c r="D86" s="45" t="s">
        <v>219</v>
      </c>
      <c r="E86" s="44" t="s">
        <v>352</v>
      </c>
      <c r="F86" s="42" t="s">
        <v>1050</v>
      </c>
      <c r="G86" s="42" t="s">
        <v>785</v>
      </c>
      <c r="H86" s="42" t="s">
        <v>1049</v>
      </c>
      <c r="I86" s="42" t="s">
        <v>785</v>
      </c>
      <c r="J86" s="42" t="s">
        <v>1048</v>
      </c>
      <c r="K86" s="42" t="s">
        <v>785</v>
      </c>
      <c r="L86" s="43">
        <v>99.587236551999993</v>
      </c>
      <c r="M86" s="42" t="s">
        <v>1044</v>
      </c>
      <c r="N86" s="43">
        <v>350641.03289600002</v>
      </c>
      <c r="O86" s="42" t="s">
        <v>1047</v>
      </c>
    </row>
    <row r="87" spans="1:15" ht="26.1" customHeight="1" x14ac:dyDescent="0.2">
      <c r="A87" s="42" t="s">
        <v>375</v>
      </c>
      <c r="B87" s="45" t="s">
        <v>97</v>
      </c>
      <c r="C87" s="45" t="s">
        <v>374</v>
      </c>
      <c r="D87" s="45" t="s">
        <v>229</v>
      </c>
      <c r="E87" s="44" t="s">
        <v>223</v>
      </c>
      <c r="F87" s="42" t="s">
        <v>1035</v>
      </c>
      <c r="G87" s="42" t="s">
        <v>785</v>
      </c>
      <c r="H87" s="42" t="s">
        <v>1046</v>
      </c>
      <c r="I87" s="42" t="s">
        <v>785</v>
      </c>
      <c r="J87" s="42" t="s">
        <v>1045</v>
      </c>
      <c r="K87" s="42" t="s">
        <v>785</v>
      </c>
      <c r="L87" s="43">
        <v>98.017100064000005</v>
      </c>
      <c r="M87" s="42" t="s">
        <v>1044</v>
      </c>
      <c r="N87" s="43">
        <v>350739.04999610002</v>
      </c>
      <c r="O87" s="42" t="s">
        <v>1043</v>
      </c>
    </row>
    <row r="88" spans="1:15" ht="24" customHeight="1" x14ac:dyDescent="0.2">
      <c r="A88" s="42" t="s">
        <v>731</v>
      </c>
      <c r="B88" s="45" t="s">
        <v>43</v>
      </c>
      <c r="C88" s="45" t="s">
        <v>730</v>
      </c>
      <c r="D88" s="45" t="s">
        <v>219</v>
      </c>
      <c r="E88" s="44" t="s">
        <v>294</v>
      </c>
      <c r="F88" s="42" t="s">
        <v>1042</v>
      </c>
      <c r="G88" s="42" t="s">
        <v>785</v>
      </c>
      <c r="H88" s="42" t="s">
        <v>1041</v>
      </c>
      <c r="I88" s="42" t="s">
        <v>785</v>
      </c>
      <c r="J88" s="42" t="s">
        <v>1040</v>
      </c>
      <c r="K88" s="42" t="s">
        <v>785</v>
      </c>
      <c r="L88" s="43">
        <v>84.052080000000004</v>
      </c>
      <c r="M88" s="42" t="s">
        <v>991</v>
      </c>
      <c r="N88" s="43">
        <v>350823.10207610001</v>
      </c>
      <c r="O88" s="42" t="s">
        <v>1039</v>
      </c>
    </row>
    <row r="89" spans="1:15" ht="39" customHeight="1" x14ac:dyDescent="0.2">
      <c r="A89" s="42" t="s">
        <v>625</v>
      </c>
      <c r="B89" s="45" t="s">
        <v>97</v>
      </c>
      <c r="C89" s="45" t="s">
        <v>624</v>
      </c>
      <c r="D89" s="45" t="s">
        <v>219</v>
      </c>
      <c r="E89" s="44" t="s">
        <v>41</v>
      </c>
      <c r="F89" s="42" t="s">
        <v>939</v>
      </c>
      <c r="G89" s="42" t="s">
        <v>785</v>
      </c>
      <c r="H89" s="42" t="s">
        <v>1038</v>
      </c>
      <c r="I89" s="42" t="s">
        <v>785</v>
      </c>
      <c r="J89" s="42" t="s">
        <v>1037</v>
      </c>
      <c r="K89" s="42" t="s">
        <v>785</v>
      </c>
      <c r="L89" s="43">
        <v>77.400000000000006</v>
      </c>
      <c r="M89" s="42" t="s">
        <v>991</v>
      </c>
      <c r="N89" s="43">
        <v>350900.50207609998</v>
      </c>
      <c r="O89" s="42" t="s">
        <v>1036</v>
      </c>
    </row>
    <row r="90" spans="1:15" ht="26.1" customHeight="1" x14ac:dyDescent="0.2">
      <c r="A90" s="42" t="s">
        <v>373</v>
      </c>
      <c r="B90" s="45" t="s">
        <v>97</v>
      </c>
      <c r="C90" s="45" t="s">
        <v>372</v>
      </c>
      <c r="D90" s="45" t="s">
        <v>229</v>
      </c>
      <c r="E90" s="44" t="s">
        <v>223</v>
      </c>
      <c r="F90" s="42" t="s">
        <v>1035</v>
      </c>
      <c r="G90" s="42" t="s">
        <v>785</v>
      </c>
      <c r="H90" s="42" t="s">
        <v>1034</v>
      </c>
      <c r="I90" s="42" t="s">
        <v>785</v>
      </c>
      <c r="J90" s="42" t="s">
        <v>1033</v>
      </c>
      <c r="K90" s="42" t="s">
        <v>785</v>
      </c>
      <c r="L90" s="43">
        <v>66.563851536000001</v>
      </c>
      <c r="M90" s="42" t="s">
        <v>991</v>
      </c>
      <c r="N90" s="43">
        <v>350967.06592760002</v>
      </c>
      <c r="O90" s="42" t="s">
        <v>1032</v>
      </c>
    </row>
    <row r="91" spans="1:15" ht="39" customHeight="1" x14ac:dyDescent="0.2">
      <c r="A91" s="42" t="s">
        <v>611</v>
      </c>
      <c r="B91" s="45" t="s">
        <v>97</v>
      </c>
      <c r="C91" s="45" t="s">
        <v>610</v>
      </c>
      <c r="D91" s="45" t="s">
        <v>219</v>
      </c>
      <c r="E91" s="44" t="s">
        <v>41</v>
      </c>
      <c r="F91" s="42" t="s">
        <v>1031</v>
      </c>
      <c r="G91" s="42" t="s">
        <v>785</v>
      </c>
      <c r="H91" s="42" t="s">
        <v>1030</v>
      </c>
      <c r="I91" s="42" t="s">
        <v>785</v>
      </c>
      <c r="J91" s="42" t="s">
        <v>1029</v>
      </c>
      <c r="K91" s="42" t="s">
        <v>785</v>
      </c>
      <c r="L91" s="43">
        <v>64.38</v>
      </c>
      <c r="M91" s="42" t="s">
        <v>991</v>
      </c>
      <c r="N91" s="43">
        <v>351031.44592760003</v>
      </c>
      <c r="O91" s="42" t="s">
        <v>1028</v>
      </c>
    </row>
    <row r="92" spans="1:15" ht="24" customHeight="1" x14ac:dyDescent="0.2">
      <c r="A92" s="42" t="s">
        <v>735</v>
      </c>
      <c r="B92" s="45" t="s">
        <v>43</v>
      </c>
      <c r="C92" s="45" t="s">
        <v>734</v>
      </c>
      <c r="D92" s="45" t="s">
        <v>219</v>
      </c>
      <c r="E92" s="44" t="s">
        <v>41</v>
      </c>
      <c r="F92" s="42" t="s">
        <v>1027</v>
      </c>
      <c r="G92" s="42" t="s">
        <v>785</v>
      </c>
      <c r="H92" s="42" t="s">
        <v>1026</v>
      </c>
      <c r="I92" s="42" t="s">
        <v>785</v>
      </c>
      <c r="J92" s="42" t="s">
        <v>1025</v>
      </c>
      <c r="K92" s="42" t="s">
        <v>785</v>
      </c>
      <c r="L92" s="43">
        <v>63.451079999999997</v>
      </c>
      <c r="M92" s="42" t="s">
        <v>991</v>
      </c>
      <c r="N92" s="43">
        <v>351094.8970076</v>
      </c>
      <c r="O92" s="42" t="s">
        <v>1024</v>
      </c>
    </row>
    <row r="93" spans="1:15" ht="26.1" customHeight="1" x14ac:dyDescent="0.2">
      <c r="A93" s="42" t="s">
        <v>425</v>
      </c>
      <c r="B93" s="45" t="s">
        <v>97</v>
      </c>
      <c r="C93" s="45" t="s">
        <v>424</v>
      </c>
      <c r="D93" s="45" t="s">
        <v>229</v>
      </c>
      <c r="E93" s="44" t="s">
        <v>223</v>
      </c>
      <c r="F93" s="42" t="s">
        <v>808</v>
      </c>
      <c r="G93" s="42" t="s">
        <v>785</v>
      </c>
      <c r="H93" s="42" t="s">
        <v>1023</v>
      </c>
      <c r="I93" s="42" t="s">
        <v>785</v>
      </c>
      <c r="J93" s="42" t="s">
        <v>1022</v>
      </c>
      <c r="K93" s="42" t="s">
        <v>785</v>
      </c>
      <c r="L93" s="43">
        <v>63.18</v>
      </c>
      <c r="M93" s="42" t="s">
        <v>991</v>
      </c>
      <c r="N93" s="43">
        <v>351158.07700759999</v>
      </c>
      <c r="O93" s="42" t="s">
        <v>1021</v>
      </c>
    </row>
    <row r="94" spans="1:15" ht="24" customHeight="1" x14ac:dyDescent="0.2">
      <c r="A94" s="42" t="s">
        <v>763</v>
      </c>
      <c r="B94" s="45" t="s">
        <v>43</v>
      </c>
      <c r="C94" s="45" t="s">
        <v>762</v>
      </c>
      <c r="D94" s="45" t="s">
        <v>219</v>
      </c>
      <c r="E94" s="44" t="s">
        <v>46</v>
      </c>
      <c r="F94" s="42" t="s">
        <v>1020</v>
      </c>
      <c r="G94" s="42" t="s">
        <v>785</v>
      </c>
      <c r="H94" s="42" t="s">
        <v>1019</v>
      </c>
      <c r="I94" s="42" t="s">
        <v>785</v>
      </c>
      <c r="J94" s="42" t="s">
        <v>1018</v>
      </c>
      <c r="K94" s="42" t="s">
        <v>785</v>
      </c>
      <c r="L94" s="43">
        <v>63.161423399999997</v>
      </c>
      <c r="M94" s="42" t="s">
        <v>991</v>
      </c>
      <c r="N94" s="43">
        <v>351221.23843099998</v>
      </c>
      <c r="O94" s="42" t="s">
        <v>1017</v>
      </c>
    </row>
    <row r="95" spans="1:15" ht="39" customHeight="1" x14ac:dyDescent="0.2">
      <c r="A95" s="42" t="s">
        <v>609</v>
      </c>
      <c r="B95" s="45" t="s">
        <v>97</v>
      </c>
      <c r="C95" s="45" t="s">
        <v>608</v>
      </c>
      <c r="D95" s="45" t="s">
        <v>219</v>
      </c>
      <c r="E95" s="44" t="s">
        <v>41</v>
      </c>
      <c r="F95" s="42" t="s">
        <v>904</v>
      </c>
      <c r="G95" s="42" t="s">
        <v>785</v>
      </c>
      <c r="H95" s="42" t="s">
        <v>1016</v>
      </c>
      <c r="I95" s="42" t="s">
        <v>785</v>
      </c>
      <c r="J95" s="42" t="s">
        <v>1015</v>
      </c>
      <c r="K95" s="42" t="s">
        <v>785</v>
      </c>
      <c r="L95" s="43">
        <v>60.32</v>
      </c>
      <c r="M95" s="42" t="s">
        <v>991</v>
      </c>
      <c r="N95" s="43">
        <v>351281.55843099998</v>
      </c>
      <c r="O95" s="42" t="s">
        <v>1014</v>
      </c>
    </row>
    <row r="96" spans="1:15" ht="26.1" customHeight="1" x14ac:dyDescent="0.2">
      <c r="A96" s="42" t="s">
        <v>403</v>
      </c>
      <c r="B96" s="45" t="s">
        <v>97</v>
      </c>
      <c r="C96" s="45" t="s">
        <v>402</v>
      </c>
      <c r="D96" s="45" t="s">
        <v>219</v>
      </c>
      <c r="E96" s="44" t="s">
        <v>86</v>
      </c>
      <c r="F96" s="42" t="s">
        <v>1013</v>
      </c>
      <c r="G96" s="42" t="s">
        <v>785</v>
      </c>
      <c r="H96" s="42" t="s">
        <v>1012</v>
      </c>
      <c r="I96" s="42" t="s">
        <v>785</v>
      </c>
      <c r="J96" s="42" t="s">
        <v>1011</v>
      </c>
      <c r="K96" s="42" t="s">
        <v>785</v>
      </c>
      <c r="L96" s="43">
        <v>60.253931199999997</v>
      </c>
      <c r="M96" s="42" t="s">
        <v>991</v>
      </c>
      <c r="N96" s="43">
        <v>351341.8123622</v>
      </c>
      <c r="O96" s="42" t="s">
        <v>1010</v>
      </c>
    </row>
    <row r="97" spans="1:15" ht="39" customHeight="1" x14ac:dyDescent="0.2">
      <c r="A97" s="42" t="s">
        <v>586</v>
      </c>
      <c r="B97" s="45" t="s">
        <v>97</v>
      </c>
      <c r="C97" s="45" t="s">
        <v>585</v>
      </c>
      <c r="D97" s="45" t="s">
        <v>219</v>
      </c>
      <c r="E97" s="44" t="s">
        <v>86</v>
      </c>
      <c r="F97" s="42" t="s">
        <v>1009</v>
      </c>
      <c r="G97" s="42" t="s">
        <v>785</v>
      </c>
      <c r="H97" s="42" t="s">
        <v>1008</v>
      </c>
      <c r="I97" s="42" t="s">
        <v>785</v>
      </c>
      <c r="J97" s="42" t="s">
        <v>1007</v>
      </c>
      <c r="K97" s="42" t="s">
        <v>785</v>
      </c>
      <c r="L97" s="43">
        <v>59.13908</v>
      </c>
      <c r="M97" s="42" t="s">
        <v>991</v>
      </c>
      <c r="N97" s="43">
        <v>351400.95144219999</v>
      </c>
      <c r="O97" s="42" t="s">
        <v>1006</v>
      </c>
    </row>
    <row r="98" spans="1:15" ht="26.1" customHeight="1" x14ac:dyDescent="0.2">
      <c r="A98" s="42" t="s">
        <v>488</v>
      </c>
      <c r="B98" s="45" t="s">
        <v>97</v>
      </c>
      <c r="C98" s="45" t="s">
        <v>487</v>
      </c>
      <c r="D98" s="45" t="s">
        <v>248</v>
      </c>
      <c r="E98" s="44" t="s">
        <v>223</v>
      </c>
      <c r="F98" s="42" t="s">
        <v>1005</v>
      </c>
      <c r="G98" s="42" t="s">
        <v>785</v>
      </c>
      <c r="H98" s="42" t="s">
        <v>1004</v>
      </c>
      <c r="I98" s="42" t="s">
        <v>785</v>
      </c>
      <c r="J98" s="42" t="s">
        <v>1003</v>
      </c>
      <c r="K98" s="42" t="s">
        <v>785</v>
      </c>
      <c r="L98" s="43">
        <v>59.063498267999996</v>
      </c>
      <c r="M98" s="42" t="s">
        <v>991</v>
      </c>
      <c r="N98" s="43">
        <v>351460.01494050003</v>
      </c>
      <c r="O98" s="42" t="s">
        <v>1002</v>
      </c>
    </row>
    <row r="99" spans="1:15" ht="24" customHeight="1" x14ac:dyDescent="0.2">
      <c r="A99" s="42" t="s">
        <v>476</v>
      </c>
      <c r="B99" s="45" t="s">
        <v>97</v>
      </c>
      <c r="C99" s="45" t="s">
        <v>475</v>
      </c>
      <c r="D99" s="45" t="s">
        <v>248</v>
      </c>
      <c r="E99" s="44" t="s">
        <v>223</v>
      </c>
      <c r="F99" s="42" t="s">
        <v>1001</v>
      </c>
      <c r="G99" s="42" t="s">
        <v>785</v>
      </c>
      <c r="H99" s="42" t="s">
        <v>1000</v>
      </c>
      <c r="I99" s="42" t="s">
        <v>785</v>
      </c>
      <c r="J99" s="42" t="s">
        <v>999</v>
      </c>
      <c r="K99" s="42" t="s">
        <v>785</v>
      </c>
      <c r="L99" s="43">
        <v>58.578397944999999</v>
      </c>
      <c r="M99" s="42" t="s">
        <v>991</v>
      </c>
      <c r="N99" s="43">
        <v>351518.59333840001</v>
      </c>
      <c r="O99" s="42" t="s">
        <v>998</v>
      </c>
    </row>
    <row r="100" spans="1:15" ht="26.1" customHeight="1" x14ac:dyDescent="0.2">
      <c r="A100" s="42" t="s">
        <v>688</v>
      </c>
      <c r="B100" s="45" t="s">
        <v>97</v>
      </c>
      <c r="C100" s="45" t="s">
        <v>687</v>
      </c>
      <c r="D100" s="45" t="s">
        <v>219</v>
      </c>
      <c r="E100" s="44" t="s">
        <v>294</v>
      </c>
      <c r="F100" s="42" t="s">
        <v>997</v>
      </c>
      <c r="G100" s="42" t="s">
        <v>785</v>
      </c>
      <c r="H100" s="42" t="s">
        <v>996</v>
      </c>
      <c r="I100" s="42" t="s">
        <v>785</v>
      </c>
      <c r="J100" s="42" t="s">
        <v>995</v>
      </c>
      <c r="K100" s="42" t="s">
        <v>785</v>
      </c>
      <c r="L100" s="43">
        <v>57.635550000000002</v>
      </c>
      <c r="M100" s="42" t="s">
        <v>991</v>
      </c>
      <c r="N100" s="43">
        <v>351576.22888840002</v>
      </c>
      <c r="O100" s="42" t="s">
        <v>994</v>
      </c>
    </row>
    <row r="101" spans="1:15" ht="39" customHeight="1" x14ac:dyDescent="0.2">
      <c r="A101" s="42" t="s">
        <v>615</v>
      </c>
      <c r="B101" s="45" t="s">
        <v>97</v>
      </c>
      <c r="C101" s="45" t="s">
        <v>614</v>
      </c>
      <c r="D101" s="45" t="s">
        <v>219</v>
      </c>
      <c r="E101" s="44" t="s">
        <v>41</v>
      </c>
      <c r="F101" s="42" t="s">
        <v>943</v>
      </c>
      <c r="G101" s="42" t="s">
        <v>785</v>
      </c>
      <c r="H101" s="42" t="s">
        <v>993</v>
      </c>
      <c r="I101" s="42" t="s">
        <v>785</v>
      </c>
      <c r="J101" s="42" t="s">
        <v>992</v>
      </c>
      <c r="K101" s="42" t="s">
        <v>785</v>
      </c>
      <c r="L101" s="43">
        <v>55.92</v>
      </c>
      <c r="M101" s="42" t="s">
        <v>991</v>
      </c>
      <c r="N101" s="43">
        <v>351632.1488884</v>
      </c>
      <c r="O101" s="42" t="s">
        <v>990</v>
      </c>
    </row>
    <row r="102" spans="1:15" ht="26.1" customHeight="1" x14ac:dyDescent="0.2">
      <c r="A102" s="42" t="s">
        <v>747</v>
      </c>
      <c r="B102" s="45" t="s">
        <v>43</v>
      </c>
      <c r="C102" s="45" t="s">
        <v>746</v>
      </c>
      <c r="D102" s="45" t="s">
        <v>219</v>
      </c>
      <c r="E102" s="44" t="s">
        <v>41</v>
      </c>
      <c r="F102" s="42" t="s">
        <v>929</v>
      </c>
      <c r="G102" s="42" t="s">
        <v>785</v>
      </c>
      <c r="H102" s="42" t="s">
        <v>989</v>
      </c>
      <c r="I102" s="42" t="s">
        <v>785</v>
      </c>
      <c r="J102" s="42" t="s">
        <v>988</v>
      </c>
      <c r="K102" s="42" t="s">
        <v>785</v>
      </c>
      <c r="L102" s="43">
        <v>49.257187199999997</v>
      </c>
      <c r="M102" s="42" t="s">
        <v>915</v>
      </c>
      <c r="N102" s="43">
        <v>351681.40607560001</v>
      </c>
      <c r="O102" s="42" t="s">
        <v>987</v>
      </c>
    </row>
    <row r="103" spans="1:15" ht="24" customHeight="1" x14ac:dyDescent="0.2">
      <c r="A103" s="42" t="s">
        <v>743</v>
      </c>
      <c r="B103" s="45" t="s">
        <v>43</v>
      </c>
      <c r="C103" s="45" t="s">
        <v>742</v>
      </c>
      <c r="D103" s="45" t="s">
        <v>219</v>
      </c>
      <c r="E103" s="44" t="s">
        <v>352</v>
      </c>
      <c r="F103" s="42" t="s">
        <v>986</v>
      </c>
      <c r="G103" s="42" t="s">
        <v>785</v>
      </c>
      <c r="H103" s="42" t="s">
        <v>985</v>
      </c>
      <c r="I103" s="42" t="s">
        <v>785</v>
      </c>
      <c r="J103" s="42" t="s">
        <v>984</v>
      </c>
      <c r="K103" s="42" t="s">
        <v>785</v>
      </c>
      <c r="L103" s="43">
        <v>48.576504</v>
      </c>
      <c r="M103" s="42" t="s">
        <v>915</v>
      </c>
      <c r="N103" s="43">
        <v>351729.98257960001</v>
      </c>
      <c r="O103" s="42" t="s">
        <v>983</v>
      </c>
    </row>
    <row r="104" spans="1:15" ht="26.1" customHeight="1" x14ac:dyDescent="0.2">
      <c r="A104" s="42" t="s">
        <v>260</v>
      </c>
      <c r="B104" s="45" t="s">
        <v>97</v>
      </c>
      <c r="C104" s="45" t="s">
        <v>259</v>
      </c>
      <c r="D104" s="45" t="s">
        <v>229</v>
      </c>
      <c r="E104" s="44" t="s">
        <v>223</v>
      </c>
      <c r="F104" s="42" t="s">
        <v>911</v>
      </c>
      <c r="G104" s="42" t="s">
        <v>785</v>
      </c>
      <c r="H104" s="42" t="s">
        <v>982</v>
      </c>
      <c r="I104" s="42" t="s">
        <v>785</v>
      </c>
      <c r="J104" s="42" t="s">
        <v>981</v>
      </c>
      <c r="K104" s="42" t="s">
        <v>785</v>
      </c>
      <c r="L104" s="43">
        <v>46.38302367</v>
      </c>
      <c r="M104" s="42" t="s">
        <v>915</v>
      </c>
      <c r="N104" s="43">
        <v>351776.36560329999</v>
      </c>
      <c r="O104" s="42" t="s">
        <v>980</v>
      </c>
    </row>
    <row r="105" spans="1:15" ht="26.1" customHeight="1" x14ac:dyDescent="0.2">
      <c r="A105" s="42" t="s">
        <v>314</v>
      </c>
      <c r="B105" s="45" t="s">
        <v>97</v>
      </c>
      <c r="C105" s="45" t="s">
        <v>313</v>
      </c>
      <c r="D105" s="45" t="s">
        <v>219</v>
      </c>
      <c r="E105" s="44" t="s">
        <v>173</v>
      </c>
      <c r="F105" s="42" t="s">
        <v>979</v>
      </c>
      <c r="G105" s="42" t="s">
        <v>785</v>
      </c>
      <c r="H105" s="42" t="s">
        <v>978</v>
      </c>
      <c r="I105" s="42" t="s">
        <v>785</v>
      </c>
      <c r="J105" s="42" t="s">
        <v>977</v>
      </c>
      <c r="K105" s="42" t="s">
        <v>785</v>
      </c>
      <c r="L105" s="43">
        <v>46.002330000000001</v>
      </c>
      <c r="M105" s="42" t="s">
        <v>915</v>
      </c>
      <c r="N105" s="43">
        <v>351822.36793329997</v>
      </c>
      <c r="O105" s="42" t="s">
        <v>976</v>
      </c>
    </row>
    <row r="106" spans="1:15" ht="24" customHeight="1" x14ac:dyDescent="0.2">
      <c r="A106" s="42" t="s">
        <v>739</v>
      </c>
      <c r="B106" s="45" t="s">
        <v>43</v>
      </c>
      <c r="C106" s="45" t="s">
        <v>738</v>
      </c>
      <c r="D106" s="45" t="s">
        <v>219</v>
      </c>
      <c r="E106" s="44" t="s">
        <v>41</v>
      </c>
      <c r="F106" s="42" t="s">
        <v>813</v>
      </c>
      <c r="G106" s="42" t="s">
        <v>785</v>
      </c>
      <c r="H106" s="42" t="s">
        <v>975</v>
      </c>
      <c r="I106" s="42" t="s">
        <v>785</v>
      </c>
      <c r="J106" s="42" t="s">
        <v>974</v>
      </c>
      <c r="K106" s="42" t="s">
        <v>785</v>
      </c>
      <c r="L106" s="43">
        <v>43.842416</v>
      </c>
      <c r="M106" s="42" t="s">
        <v>915</v>
      </c>
      <c r="N106" s="43">
        <v>351866.2103493</v>
      </c>
      <c r="O106" s="42" t="s">
        <v>973</v>
      </c>
    </row>
    <row r="107" spans="1:15" ht="24" customHeight="1" x14ac:dyDescent="0.2">
      <c r="A107" s="42" t="s">
        <v>759</v>
      </c>
      <c r="B107" s="45" t="s">
        <v>43</v>
      </c>
      <c r="C107" s="45" t="s">
        <v>758</v>
      </c>
      <c r="D107" s="45" t="s">
        <v>219</v>
      </c>
      <c r="E107" s="44" t="s">
        <v>352</v>
      </c>
      <c r="F107" s="42" t="s">
        <v>972</v>
      </c>
      <c r="G107" s="42" t="s">
        <v>785</v>
      </c>
      <c r="H107" s="42" t="s">
        <v>971</v>
      </c>
      <c r="I107" s="42" t="s">
        <v>785</v>
      </c>
      <c r="J107" s="42" t="s">
        <v>970</v>
      </c>
      <c r="K107" s="42" t="s">
        <v>785</v>
      </c>
      <c r="L107" s="43">
        <v>41.692500000000003</v>
      </c>
      <c r="M107" s="42" t="s">
        <v>915</v>
      </c>
      <c r="N107" s="43">
        <v>351907.90284930001</v>
      </c>
      <c r="O107" s="42" t="s">
        <v>969</v>
      </c>
    </row>
    <row r="108" spans="1:15" ht="24" customHeight="1" x14ac:dyDescent="0.2">
      <c r="A108" s="42" t="s">
        <v>729</v>
      </c>
      <c r="B108" s="45" t="s">
        <v>43</v>
      </c>
      <c r="C108" s="45" t="s">
        <v>728</v>
      </c>
      <c r="D108" s="45" t="s">
        <v>219</v>
      </c>
      <c r="E108" s="44" t="s">
        <v>86</v>
      </c>
      <c r="F108" s="42" t="s">
        <v>968</v>
      </c>
      <c r="G108" s="42" t="s">
        <v>785</v>
      </c>
      <c r="H108" s="42" t="s">
        <v>967</v>
      </c>
      <c r="I108" s="42" t="s">
        <v>785</v>
      </c>
      <c r="J108" s="42" t="s">
        <v>963</v>
      </c>
      <c r="K108" s="42" t="s">
        <v>785</v>
      </c>
      <c r="L108" s="43">
        <v>40.466250000000002</v>
      </c>
      <c r="M108" s="42" t="s">
        <v>915</v>
      </c>
      <c r="N108" s="43">
        <v>351948.36909930001</v>
      </c>
      <c r="O108" s="42" t="s">
        <v>966</v>
      </c>
    </row>
    <row r="109" spans="1:15" ht="24" customHeight="1" x14ac:dyDescent="0.2">
      <c r="A109" s="42" t="s">
        <v>723</v>
      </c>
      <c r="B109" s="45" t="s">
        <v>43</v>
      </c>
      <c r="C109" s="45" t="s">
        <v>722</v>
      </c>
      <c r="D109" s="45" t="s">
        <v>219</v>
      </c>
      <c r="E109" s="44" t="s">
        <v>86</v>
      </c>
      <c r="F109" s="42" t="s">
        <v>965</v>
      </c>
      <c r="G109" s="42" t="s">
        <v>785</v>
      </c>
      <c r="H109" s="42" t="s">
        <v>964</v>
      </c>
      <c r="I109" s="42" t="s">
        <v>785</v>
      </c>
      <c r="J109" s="42" t="s">
        <v>963</v>
      </c>
      <c r="K109" s="42" t="s">
        <v>785</v>
      </c>
      <c r="L109" s="43">
        <v>40.465072800000002</v>
      </c>
      <c r="M109" s="42" t="s">
        <v>915</v>
      </c>
      <c r="N109" s="43">
        <v>351988.8341721</v>
      </c>
      <c r="O109" s="42" t="s">
        <v>962</v>
      </c>
    </row>
    <row r="110" spans="1:15" ht="24" customHeight="1" x14ac:dyDescent="0.2">
      <c r="A110" s="42" t="s">
        <v>405</v>
      </c>
      <c r="B110" s="45" t="s">
        <v>97</v>
      </c>
      <c r="C110" s="45" t="s">
        <v>404</v>
      </c>
      <c r="D110" s="45" t="s">
        <v>219</v>
      </c>
      <c r="E110" s="44" t="s">
        <v>352</v>
      </c>
      <c r="F110" s="42" t="s">
        <v>961</v>
      </c>
      <c r="G110" s="42" t="s">
        <v>785</v>
      </c>
      <c r="H110" s="42" t="s">
        <v>960</v>
      </c>
      <c r="I110" s="42" t="s">
        <v>785</v>
      </c>
      <c r="J110" s="42" t="s">
        <v>959</v>
      </c>
      <c r="K110" s="42" t="s">
        <v>785</v>
      </c>
      <c r="L110" s="43">
        <v>40.422359999999998</v>
      </c>
      <c r="M110" s="42" t="s">
        <v>915</v>
      </c>
      <c r="N110" s="43">
        <v>352029.25653209997</v>
      </c>
      <c r="O110" s="42" t="s">
        <v>958</v>
      </c>
    </row>
    <row r="111" spans="1:15" ht="26.1" customHeight="1" x14ac:dyDescent="0.2">
      <c r="A111" s="42" t="s">
        <v>345</v>
      </c>
      <c r="B111" s="45" t="s">
        <v>97</v>
      </c>
      <c r="C111" s="45" t="s">
        <v>344</v>
      </c>
      <c r="D111" s="45" t="s">
        <v>229</v>
      </c>
      <c r="E111" s="44" t="s">
        <v>223</v>
      </c>
      <c r="F111" s="42" t="s">
        <v>954</v>
      </c>
      <c r="G111" s="42" t="s">
        <v>785</v>
      </c>
      <c r="H111" s="42" t="s">
        <v>957</v>
      </c>
      <c r="I111" s="42" t="s">
        <v>785</v>
      </c>
      <c r="J111" s="42" t="s">
        <v>956</v>
      </c>
      <c r="K111" s="42" t="s">
        <v>785</v>
      </c>
      <c r="L111" s="43">
        <v>39.926699999999997</v>
      </c>
      <c r="M111" s="42" t="s">
        <v>915</v>
      </c>
      <c r="N111" s="43">
        <v>352069.18323209998</v>
      </c>
      <c r="O111" s="42" t="s">
        <v>955</v>
      </c>
    </row>
    <row r="112" spans="1:15" ht="26.1" customHeight="1" x14ac:dyDescent="0.2">
      <c r="A112" s="42" t="s">
        <v>343</v>
      </c>
      <c r="B112" s="45" t="s">
        <v>97</v>
      </c>
      <c r="C112" s="45" t="s">
        <v>342</v>
      </c>
      <c r="D112" s="45" t="s">
        <v>229</v>
      </c>
      <c r="E112" s="44" t="s">
        <v>223</v>
      </c>
      <c r="F112" s="42" t="s">
        <v>954</v>
      </c>
      <c r="G112" s="42" t="s">
        <v>785</v>
      </c>
      <c r="H112" s="42" t="s">
        <v>953</v>
      </c>
      <c r="I112" s="42" t="s">
        <v>785</v>
      </c>
      <c r="J112" s="42" t="s">
        <v>952</v>
      </c>
      <c r="K112" s="42" t="s">
        <v>785</v>
      </c>
      <c r="L112" s="43">
        <v>39.279240000000001</v>
      </c>
      <c r="M112" s="42" t="s">
        <v>915</v>
      </c>
      <c r="N112" s="43">
        <v>352108.46247209999</v>
      </c>
      <c r="O112" s="42" t="s">
        <v>951</v>
      </c>
    </row>
    <row r="113" spans="1:15" ht="24" customHeight="1" x14ac:dyDescent="0.2">
      <c r="A113" s="42" t="s">
        <v>496</v>
      </c>
      <c r="B113" s="45" t="s">
        <v>97</v>
      </c>
      <c r="C113" s="45" t="s">
        <v>495</v>
      </c>
      <c r="D113" s="45" t="s">
        <v>248</v>
      </c>
      <c r="E113" s="44" t="s">
        <v>223</v>
      </c>
      <c r="F113" s="42" t="s">
        <v>950</v>
      </c>
      <c r="G113" s="42" t="s">
        <v>785</v>
      </c>
      <c r="H113" s="42" t="s">
        <v>949</v>
      </c>
      <c r="I113" s="42" t="s">
        <v>785</v>
      </c>
      <c r="J113" s="42" t="s">
        <v>948</v>
      </c>
      <c r="K113" s="42" t="s">
        <v>785</v>
      </c>
      <c r="L113" s="43">
        <v>38.620845899999999</v>
      </c>
      <c r="M113" s="42" t="s">
        <v>915</v>
      </c>
      <c r="N113" s="43">
        <v>352147.08331800002</v>
      </c>
      <c r="O113" s="42" t="s">
        <v>947</v>
      </c>
    </row>
    <row r="114" spans="1:15" ht="26.1" customHeight="1" x14ac:dyDescent="0.2">
      <c r="A114" s="42" t="s">
        <v>451</v>
      </c>
      <c r="B114" s="45" t="s">
        <v>97</v>
      </c>
      <c r="C114" s="45" t="s">
        <v>450</v>
      </c>
      <c r="D114" s="45" t="s">
        <v>229</v>
      </c>
      <c r="E114" s="44" t="s">
        <v>223</v>
      </c>
      <c r="F114" s="42" t="s">
        <v>888</v>
      </c>
      <c r="G114" s="42" t="s">
        <v>785</v>
      </c>
      <c r="H114" s="42" t="s">
        <v>946</v>
      </c>
      <c r="I114" s="42" t="s">
        <v>785</v>
      </c>
      <c r="J114" s="42" t="s">
        <v>945</v>
      </c>
      <c r="K114" s="42" t="s">
        <v>785</v>
      </c>
      <c r="L114" s="43">
        <v>33.876640000000002</v>
      </c>
      <c r="M114" s="42" t="s">
        <v>915</v>
      </c>
      <c r="N114" s="43">
        <v>352180.95995799999</v>
      </c>
      <c r="O114" s="42" t="s">
        <v>944</v>
      </c>
    </row>
    <row r="115" spans="1:15" ht="39" customHeight="1" x14ac:dyDescent="0.2">
      <c r="A115" s="42" t="s">
        <v>617</v>
      </c>
      <c r="B115" s="45" t="s">
        <v>97</v>
      </c>
      <c r="C115" s="45" t="s">
        <v>616</v>
      </c>
      <c r="D115" s="45" t="s">
        <v>219</v>
      </c>
      <c r="E115" s="44" t="s">
        <v>41</v>
      </c>
      <c r="F115" s="42" t="s">
        <v>943</v>
      </c>
      <c r="G115" s="42" t="s">
        <v>785</v>
      </c>
      <c r="H115" s="42" t="s">
        <v>942</v>
      </c>
      <c r="I115" s="42" t="s">
        <v>785</v>
      </c>
      <c r="J115" s="42" t="s">
        <v>941</v>
      </c>
      <c r="K115" s="42" t="s">
        <v>785</v>
      </c>
      <c r="L115" s="43">
        <v>32.159999999999997</v>
      </c>
      <c r="M115" s="42" t="s">
        <v>915</v>
      </c>
      <c r="N115" s="43">
        <v>352213.11995800002</v>
      </c>
      <c r="O115" s="42" t="s">
        <v>940</v>
      </c>
    </row>
    <row r="116" spans="1:15" ht="39" customHeight="1" x14ac:dyDescent="0.2">
      <c r="A116" s="42" t="s">
        <v>665</v>
      </c>
      <c r="B116" s="45" t="s">
        <v>97</v>
      </c>
      <c r="C116" s="45" t="s">
        <v>664</v>
      </c>
      <c r="D116" s="45" t="s">
        <v>219</v>
      </c>
      <c r="E116" s="44" t="s">
        <v>663</v>
      </c>
      <c r="F116" s="42" t="s">
        <v>939</v>
      </c>
      <c r="G116" s="42" t="s">
        <v>785</v>
      </c>
      <c r="H116" s="42" t="s">
        <v>938</v>
      </c>
      <c r="I116" s="42" t="s">
        <v>785</v>
      </c>
      <c r="J116" s="42" t="s">
        <v>937</v>
      </c>
      <c r="K116" s="42" t="s">
        <v>785</v>
      </c>
      <c r="L116" s="43">
        <v>25.8</v>
      </c>
      <c r="M116" s="42" t="s">
        <v>915</v>
      </c>
      <c r="N116" s="43">
        <v>352238.91995800001</v>
      </c>
      <c r="O116" s="42" t="s">
        <v>934</v>
      </c>
    </row>
    <row r="117" spans="1:15" ht="26.1" customHeight="1" x14ac:dyDescent="0.2">
      <c r="A117" s="42" t="s">
        <v>719</v>
      </c>
      <c r="B117" s="45" t="s">
        <v>43</v>
      </c>
      <c r="C117" s="45" t="s">
        <v>718</v>
      </c>
      <c r="D117" s="45" t="s">
        <v>219</v>
      </c>
      <c r="E117" s="44" t="s">
        <v>41</v>
      </c>
      <c r="F117" s="42" t="s">
        <v>813</v>
      </c>
      <c r="G117" s="42" t="s">
        <v>785</v>
      </c>
      <c r="H117" s="42" t="s">
        <v>936</v>
      </c>
      <c r="I117" s="42" t="s">
        <v>785</v>
      </c>
      <c r="J117" s="42" t="s">
        <v>935</v>
      </c>
      <c r="K117" s="42" t="s">
        <v>785</v>
      </c>
      <c r="L117" s="43">
        <v>24.117339999999999</v>
      </c>
      <c r="M117" s="42" t="s">
        <v>915</v>
      </c>
      <c r="N117" s="43">
        <v>352263.03729800001</v>
      </c>
      <c r="O117" s="42" t="s">
        <v>934</v>
      </c>
    </row>
    <row r="118" spans="1:15" ht="39" customHeight="1" x14ac:dyDescent="0.2">
      <c r="A118" s="42" t="s">
        <v>358</v>
      </c>
      <c r="B118" s="45" t="s">
        <v>97</v>
      </c>
      <c r="C118" s="45" t="s">
        <v>357</v>
      </c>
      <c r="D118" s="45" t="s">
        <v>219</v>
      </c>
      <c r="E118" s="44" t="s">
        <v>133</v>
      </c>
      <c r="F118" s="42" t="s">
        <v>933</v>
      </c>
      <c r="G118" s="42" t="s">
        <v>785</v>
      </c>
      <c r="H118" s="42" t="s">
        <v>932</v>
      </c>
      <c r="I118" s="42" t="s">
        <v>785</v>
      </c>
      <c r="J118" s="42" t="s">
        <v>931</v>
      </c>
      <c r="K118" s="42" t="s">
        <v>785</v>
      </c>
      <c r="L118" s="43">
        <v>23.349347645000002</v>
      </c>
      <c r="M118" s="42" t="s">
        <v>915</v>
      </c>
      <c r="N118" s="43">
        <v>352286.38664560003</v>
      </c>
      <c r="O118" s="42" t="s">
        <v>930</v>
      </c>
    </row>
    <row r="119" spans="1:15" ht="24" customHeight="1" x14ac:dyDescent="0.2">
      <c r="A119" s="42" t="s">
        <v>749</v>
      </c>
      <c r="B119" s="45" t="s">
        <v>43</v>
      </c>
      <c r="C119" s="45" t="s">
        <v>748</v>
      </c>
      <c r="D119" s="45" t="s">
        <v>219</v>
      </c>
      <c r="E119" s="44" t="s">
        <v>41</v>
      </c>
      <c r="F119" s="42" t="s">
        <v>929</v>
      </c>
      <c r="G119" s="42" t="s">
        <v>785</v>
      </c>
      <c r="H119" s="42" t="s">
        <v>928</v>
      </c>
      <c r="I119" s="42" t="s">
        <v>785</v>
      </c>
      <c r="J119" s="42" t="s">
        <v>927</v>
      </c>
      <c r="K119" s="42" t="s">
        <v>785</v>
      </c>
      <c r="L119" s="43">
        <v>21.6815824</v>
      </c>
      <c r="M119" s="42" t="s">
        <v>915</v>
      </c>
      <c r="N119" s="43">
        <v>352308.06822800002</v>
      </c>
      <c r="O119" s="42" t="s">
        <v>923</v>
      </c>
    </row>
    <row r="120" spans="1:15" ht="26.1" customHeight="1" x14ac:dyDescent="0.2">
      <c r="A120" s="42" t="s">
        <v>765</v>
      </c>
      <c r="B120" s="45" t="s">
        <v>97</v>
      </c>
      <c r="C120" s="45" t="s">
        <v>764</v>
      </c>
      <c r="D120" s="45" t="s">
        <v>219</v>
      </c>
      <c r="E120" s="44" t="s">
        <v>86</v>
      </c>
      <c r="F120" s="42" t="s">
        <v>926</v>
      </c>
      <c r="G120" s="42" t="s">
        <v>785</v>
      </c>
      <c r="H120" s="42" t="s">
        <v>925</v>
      </c>
      <c r="I120" s="42" t="s">
        <v>785</v>
      </c>
      <c r="J120" s="42" t="s">
        <v>924</v>
      </c>
      <c r="K120" s="42" t="s">
        <v>785</v>
      </c>
      <c r="L120" s="43">
        <v>21.51</v>
      </c>
      <c r="M120" s="42" t="s">
        <v>915</v>
      </c>
      <c r="N120" s="43">
        <v>352329.57822800003</v>
      </c>
      <c r="O120" s="42" t="s">
        <v>923</v>
      </c>
    </row>
    <row r="121" spans="1:15" ht="26.1" customHeight="1" x14ac:dyDescent="0.2">
      <c r="A121" s="42" t="s">
        <v>439</v>
      </c>
      <c r="B121" s="45" t="s">
        <v>97</v>
      </c>
      <c r="C121" s="45" t="s">
        <v>438</v>
      </c>
      <c r="D121" s="45" t="s">
        <v>229</v>
      </c>
      <c r="E121" s="44" t="s">
        <v>223</v>
      </c>
      <c r="F121" s="42" t="s">
        <v>922</v>
      </c>
      <c r="G121" s="42" t="s">
        <v>785</v>
      </c>
      <c r="H121" s="42" t="s">
        <v>921</v>
      </c>
      <c r="I121" s="42" t="s">
        <v>785</v>
      </c>
      <c r="J121" s="42" t="s">
        <v>920</v>
      </c>
      <c r="K121" s="42" t="s">
        <v>785</v>
      </c>
      <c r="L121" s="43">
        <v>21.12</v>
      </c>
      <c r="M121" s="42" t="s">
        <v>915</v>
      </c>
      <c r="N121" s="43">
        <v>352350.69822800002</v>
      </c>
      <c r="O121" s="42" t="s">
        <v>919</v>
      </c>
    </row>
    <row r="122" spans="1:15" ht="39" customHeight="1" x14ac:dyDescent="0.2">
      <c r="A122" s="42" t="s">
        <v>623</v>
      </c>
      <c r="B122" s="45" t="s">
        <v>97</v>
      </c>
      <c r="C122" s="45" t="s">
        <v>622</v>
      </c>
      <c r="D122" s="45" t="s">
        <v>219</v>
      </c>
      <c r="E122" s="44" t="s">
        <v>41</v>
      </c>
      <c r="F122" s="42" t="s">
        <v>918</v>
      </c>
      <c r="G122" s="42" t="s">
        <v>785</v>
      </c>
      <c r="H122" s="42" t="s">
        <v>917</v>
      </c>
      <c r="I122" s="42" t="s">
        <v>785</v>
      </c>
      <c r="J122" s="42" t="s">
        <v>916</v>
      </c>
      <c r="K122" s="42" t="s">
        <v>785</v>
      </c>
      <c r="L122" s="43">
        <v>20.16</v>
      </c>
      <c r="M122" s="42" t="s">
        <v>915</v>
      </c>
      <c r="N122" s="43">
        <v>352370.858228</v>
      </c>
      <c r="O122" s="42" t="s">
        <v>908</v>
      </c>
    </row>
    <row r="123" spans="1:15" ht="26.1" customHeight="1" x14ac:dyDescent="0.2">
      <c r="A123" s="42" t="s">
        <v>693</v>
      </c>
      <c r="B123" s="45" t="s">
        <v>97</v>
      </c>
      <c r="C123" s="45" t="s">
        <v>692</v>
      </c>
      <c r="D123" s="45" t="s">
        <v>219</v>
      </c>
      <c r="E123" s="44" t="s">
        <v>86</v>
      </c>
      <c r="F123" s="42" t="s">
        <v>914</v>
      </c>
      <c r="G123" s="42" t="s">
        <v>785</v>
      </c>
      <c r="H123" s="42" t="s">
        <v>913</v>
      </c>
      <c r="I123" s="42" t="s">
        <v>785</v>
      </c>
      <c r="J123" s="42" t="s">
        <v>912</v>
      </c>
      <c r="K123" s="42" t="s">
        <v>785</v>
      </c>
      <c r="L123" s="43">
        <v>16.942499999999999</v>
      </c>
      <c r="M123" s="42" t="s">
        <v>784</v>
      </c>
      <c r="N123" s="43">
        <v>352387.800728</v>
      </c>
      <c r="O123" s="42" t="s">
        <v>908</v>
      </c>
    </row>
    <row r="124" spans="1:15" ht="26.1" customHeight="1" x14ac:dyDescent="0.2">
      <c r="A124" s="42" t="s">
        <v>255</v>
      </c>
      <c r="B124" s="45" t="s">
        <v>97</v>
      </c>
      <c r="C124" s="45" t="s">
        <v>254</v>
      </c>
      <c r="D124" s="45" t="s">
        <v>229</v>
      </c>
      <c r="E124" s="44" t="s">
        <v>223</v>
      </c>
      <c r="F124" s="42" t="s">
        <v>911</v>
      </c>
      <c r="G124" s="42" t="s">
        <v>785</v>
      </c>
      <c r="H124" s="42" t="s">
        <v>910</v>
      </c>
      <c r="I124" s="42" t="s">
        <v>785</v>
      </c>
      <c r="J124" s="42" t="s">
        <v>909</v>
      </c>
      <c r="K124" s="42" t="s">
        <v>785</v>
      </c>
      <c r="L124" s="43">
        <v>16.458492270000001</v>
      </c>
      <c r="M124" s="42" t="s">
        <v>784</v>
      </c>
      <c r="N124" s="43">
        <v>352404.25922030001</v>
      </c>
      <c r="O124" s="42" t="s">
        <v>908</v>
      </c>
    </row>
    <row r="125" spans="1:15" ht="65.099999999999994" customHeight="1" x14ac:dyDescent="0.2">
      <c r="A125" s="42" t="s">
        <v>300</v>
      </c>
      <c r="B125" s="45" t="s">
        <v>97</v>
      </c>
      <c r="C125" s="45" t="s">
        <v>299</v>
      </c>
      <c r="D125" s="45" t="s">
        <v>229</v>
      </c>
      <c r="E125" s="44" t="s">
        <v>41</v>
      </c>
      <c r="F125" s="42" t="s">
        <v>907</v>
      </c>
      <c r="G125" s="42" t="s">
        <v>785</v>
      </c>
      <c r="H125" s="42" t="s">
        <v>906</v>
      </c>
      <c r="I125" s="42" t="s">
        <v>785</v>
      </c>
      <c r="J125" s="42" t="s">
        <v>905</v>
      </c>
      <c r="K125" s="42" t="s">
        <v>785</v>
      </c>
      <c r="L125" s="43">
        <v>14.790900663</v>
      </c>
      <c r="M125" s="42" t="s">
        <v>784</v>
      </c>
      <c r="N125" s="43">
        <v>352419.05012099998</v>
      </c>
      <c r="O125" s="42" t="s">
        <v>901</v>
      </c>
    </row>
    <row r="126" spans="1:15" ht="39" customHeight="1" x14ac:dyDescent="0.2">
      <c r="A126" s="42" t="s">
        <v>619</v>
      </c>
      <c r="B126" s="45" t="s">
        <v>97</v>
      </c>
      <c r="C126" s="45" t="s">
        <v>618</v>
      </c>
      <c r="D126" s="45" t="s">
        <v>219</v>
      </c>
      <c r="E126" s="44" t="s">
        <v>41</v>
      </c>
      <c r="F126" s="42" t="s">
        <v>904</v>
      </c>
      <c r="G126" s="42" t="s">
        <v>785</v>
      </c>
      <c r="H126" s="42" t="s">
        <v>903</v>
      </c>
      <c r="I126" s="42" t="s">
        <v>785</v>
      </c>
      <c r="J126" s="42" t="s">
        <v>902</v>
      </c>
      <c r="K126" s="42" t="s">
        <v>785</v>
      </c>
      <c r="L126" s="43">
        <v>14.28</v>
      </c>
      <c r="M126" s="42" t="s">
        <v>784</v>
      </c>
      <c r="N126" s="43">
        <v>352433.33012100001</v>
      </c>
      <c r="O126" s="42" t="s">
        <v>901</v>
      </c>
    </row>
    <row r="127" spans="1:15" ht="24" customHeight="1" x14ac:dyDescent="0.2">
      <c r="A127" s="42" t="s">
        <v>761</v>
      </c>
      <c r="B127" s="45" t="s">
        <v>43</v>
      </c>
      <c r="C127" s="45" t="s">
        <v>760</v>
      </c>
      <c r="D127" s="45" t="s">
        <v>219</v>
      </c>
      <c r="E127" s="44" t="s">
        <v>352</v>
      </c>
      <c r="F127" s="42" t="s">
        <v>900</v>
      </c>
      <c r="G127" s="42" t="s">
        <v>785</v>
      </c>
      <c r="H127" s="42" t="s">
        <v>899</v>
      </c>
      <c r="I127" s="42" t="s">
        <v>785</v>
      </c>
      <c r="J127" s="42" t="s">
        <v>898</v>
      </c>
      <c r="K127" s="42" t="s">
        <v>785</v>
      </c>
      <c r="L127" s="43">
        <v>14.100239999999999</v>
      </c>
      <c r="M127" s="42" t="s">
        <v>784</v>
      </c>
      <c r="N127" s="43">
        <v>352447.43036100001</v>
      </c>
      <c r="O127" s="42" t="s">
        <v>892</v>
      </c>
    </row>
    <row r="128" spans="1:15" ht="26.1" customHeight="1" x14ac:dyDescent="0.2">
      <c r="A128" s="42" t="s">
        <v>351</v>
      </c>
      <c r="B128" s="45" t="s">
        <v>97</v>
      </c>
      <c r="C128" s="45" t="s">
        <v>350</v>
      </c>
      <c r="D128" s="45" t="s">
        <v>219</v>
      </c>
      <c r="E128" s="44" t="s">
        <v>86</v>
      </c>
      <c r="F128" s="42" t="s">
        <v>897</v>
      </c>
      <c r="G128" s="42" t="s">
        <v>785</v>
      </c>
      <c r="H128" s="42" t="s">
        <v>896</v>
      </c>
      <c r="I128" s="42" t="s">
        <v>785</v>
      </c>
      <c r="J128" s="42" t="s">
        <v>895</v>
      </c>
      <c r="K128" s="42" t="s">
        <v>785</v>
      </c>
      <c r="L128" s="43">
        <v>13.253667776</v>
      </c>
      <c r="M128" s="42" t="s">
        <v>784</v>
      </c>
      <c r="N128" s="43">
        <v>352460.68402879999</v>
      </c>
      <c r="O128" s="42" t="s">
        <v>892</v>
      </c>
    </row>
    <row r="129" spans="1:15" ht="24" customHeight="1" x14ac:dyDescent="0.2">
      <c r="A129" s="42" t="s">
        <v>737</v>
      </c>
      <c r="B129" s="45" t="s">
        <v>43</v>
      </c>
      <c r="C129" s="45" t="s">
        <v>736</v>
      </c>
      <c r="D129" s="45" t="s">
        <v>219</v>
      </c>
      <c r="E129" s="44" t="s">
        <v>41</v>
      </c>
      <c r="F129" s="42" t="s">
        <v>813</v>
      </c>
      <c r="G129" s="42" t="s">
        <v>785</v>
      </c>
      <c r="H129" s="42" t="s">
        <v>894</v>
      </c>
      <c r="I129" s="42" t="s">
        <v>785</v>
      </c>
      <c r="J129" s="42" t="s">
        <v>893</v>
      </c>
      <c r="K129" s="42" t="s">
        <v>785</v>
      </c>
      <c r="L129" s="43">
        <v>12.494888</v>
      </c>
      <c r="M129" s="42" t="s">
        <v>784</v>
      </c>
      <c r="N129" s="43">
        <v>352473.17891680001</v>
      </c>
      <c r="O129" s="42" t="s">
        <v>892</v>
      </c>
    </row>
    <row r="130" spans="1:15" ht="26.1" customHeight="1" x14ac:dyDescent="0.2">
      <c r="A130" s="42" t="s">
        <v>695</v>
      </c>
      <c r="B130" s="45" t="s">
        <v>97</v>
      </c>
      <c r="C130" s="45" t="s">
        <v>694</v>
      </c>
      <c r="D130" s="45" t="s">
        <v>219</v>
      </c>
      <c r="E130" s="44" t="s">
        <v>173</v>
      </c>
      <c r="F130" s="42" t="s">
        <v>891</v>
      </c>
      <c r="G130" s="42" t="s">
        <v>785</v>
      </c>
      <c r="H130" s="42" t="s">
        <v>890</v>
      </c>
      <c r="I130" s="42" t="s">
        <v>785</v>
      </c>
      <c r="J130" s="42" t="s">
        <v>889</v>
      </c>
      <c r="K130" s="42" t="s">
        <v>785</v>
      </c>
      <c r="L130" s="43">
        <v>11.715392</v>
      </c>
      <c r="M130" s="42" t="s">
        <v>784</v>
      </c>
      <c r="N130" s="43">
        <v>352484.89430879999</v>
      </c>
      <c r="O130" s="42" t="s">
        <v>882</v>
      </c>
    </row>
    <row r="131" spans="1:15" ht="26.1" customHeight="1" x14ac:dyDescent="0.2">
      <c r="A131" s="42" t="s">
        <v>449</v>
      </c>
      <c r="B131" s="45" t="s">
        <v>97</v>
      </c>
      <c r="C131" s="45" t="s">
        <v>448</v>
      </c>
      <c r="D131" s="45" t="s">
        <v>229</v>
      </c>
      <c r="E131" s="44" t="s">
        <v>223</v>
      </c>
      <c r="F131" s="42" t="s">
        <v>888</v>
      </c>
      <c r="G131" s="42" t="s">
        <v>785</v>
      </c>
      <c r="H131" s="42" t="s">
        <v>887</v>
      </c>
      <c r="I131" s="42" t="s">
        <v>785</v>
      </c>
      <c r="J131" s="42" t="s">
        <v>886</v>
      </c>
      <c r="K131" s="42" t="s">
        <v>785</v>
      </c>
      <c r="L131" s="43">
        <v>11.389559999999999</v>
      </c>
      <c r="M131" s="42" t="s">
        <v>784</v>
      </c>
      <c r="N131" s="43">
        <v>352496.28386879998</v>
      </c>
      <c r="O131" s="42" t="s">
        <v>882</v>
      </c>
    </row>
    <row r="132" spans="1:15" ht="24" customHeight="1" x14ac:dyDescent="0.2">
      <c r="A132" s="42" t="s">
        <v>727</v>
      </c>
      <c r="B132" s="45" t="s">
        <v>43</v>
      </c>
      <c r="C132" s="45" t="s">
        <v>726</v>
      </c>
      <c r="D132" s="45" t="s">
        <v>219</v>
      </c>
      <c r="E132" s="44" t="s">
        <v>41</v>
      </c>
      <c r="F132" s="42" t="s">
        <v>885</v>
      </c>
      <c r="G132" s="42" t="s">
        <v>785</v>
      </c>
      <c r="H132" s="42" t="s">
        <v>884</v>
      </c>
      <c r="I132" s="42" t="s">
        <v>785</v>
      </c>
      <c r="J132" s="42" t="s">
        <v>883</v>
      </c>
      <c r="K132" s="42" t="s">
        <v>785</v>
      </c>
      <c r="L132" s="43">
        <v>11.36979</v>
      </c>
      <c r="M132" s="42" t="s">
        <v>784</v>
      </c>
      <c r="N132" s="43">
        <v>352507.6536588</v>
      </c>
      <c r="O132" s="42" t="s">
        <v>882</v>
      </c>
    </row>
    <row r="133" spans="1:15" ht="26.1" customHeight="1" x14ac:dyDescent="0.2">
      <c r="A133" s="42" t="s">
        <v>590</v>
      </c>
      <c r="B133" s="45" t="s">
        <v>97</v>
      </c>
      <c r="C133" s="45" t="s">
        <v>589</v>
      </c>
      <c r="D133" s="45" t="s">
        <v>219</v>
      </c>
      <c r="E133" s="44" t="s">
        <v>352</v>
      </c>
      <c r="F133" s="42" t="s">
        <v>881</v>
      </c>
      <c r="G133" s="42" t="s">
        <v>785</v>
      </c>
      <c r="H133" s="42" t="s">
        <v>880</v>
      </c>
      <c r="I133" s="42" t="s">
        <v>785</v>
      </c>
      <c r="J133" s="42" t="s">
        <v>879</v>
      </c>
      <c r="K133" s="42" t="s">
        <v>785</v>
      </c>
      <c r="L133" s="43">
        <v>10.212349140000001</v>
      </c>
      <c r="M133" s="42" t="s">
        <v>784</v>
      </c>
      <c r="N133" s="43">
        <v>352517.86600789998</v>
      </c>
      <c r="O133" s="42" t="s">
        <v>872</v>
      </c>
    </row>
    <row r="134" spans="1:15" ht="24" customHeight="1" x14ac:dyDescent="0.2">
      <c r="A134" s="42" t="s">
        <v>500</v>
      </c>
      <c r="B134" s="45" t="s">
        <v>97</v>
      </c>
      <c r="C134" s="45" t="s">
        <v>499</v>
      </c>
      <c r="D134" s="45" t="s">
        <v>248</v>
      </c>
      <c r="E134" s="44" t="s">
        <v>223</v>
      </c>
      <c r="F134" s="42" t="s">
        <v>878</v>
      </c>
      <c r="G134" s="42" t="s">
        <v>785</v>
      </c>
      <c r="H134" s="42" t="s">
        <v>877</v>
      </c>
      <c r="I134" s="42" t="s">
        <v>785</v>
      </c>
      <c r="J134" s="42" t="s">
        <v>876</v>
      </c>
      <c r="K134" s="42" t="s">
        <v>785</v>
      </c>
      <c r="L134" s="43">
        <v>10.189281751999999</v>
      </c>
      <c r="M134" s="42" t="s">
        <v>784</v>
      </c>
      <c r="N134" s="43">
        <v>352528.05528969999</v>
      </c>
      <c r="O134" s="42" t="s">
        <v>872</v>
      </c>
    </row>
    <row r="135" spans="1:15" ht="24" customHeight="1" x14ac:dyDescent="0.2">
      <c r="A135" s="42" t="s">
        <v>387</v>
      </c>
      <c r="B135" s="45" t="s">
        <v>97</v>
      </c>
      <c r="C135" s="45" t="s">
        <v>386</v>
      </c>
      <c r="D135" s="45" t="s">
        <v>248</v>
      </c>
      <c r="E135" s="44" t="s">
        <v>223</v>
      </c>
      <c r="F135" s="42" t="s">
        <v>875</v>
      </c>
      <c r="G135" s="42" t="s">
        <v>785</v>
      </c>
      <c r="H135" s="42" t="s">
        <v>874</v>
      </c>
      <c r="I135" s="42" t="s">
        <v>785</v>
      </c>
      <c r="J135" s="42" t="s">
        <v>873</v>
      </c>
      <c r="K135" s="42" t="s">
        <v>785</v>
      </c>
      <c r="L135" s="43">
        <v>9.1870338999999994</v>
      </c>
      <c r="M135" s="42" t="s">
        <v>784</v>
      </c>
      <c r="N135" s="43">
        <v>352537.24232359999</v>
      </c>
      <c r="O135" s="42" t="s">
        <v>872</v>
      </c>
    </row>
    <row r="136" spans="1:15" ht="24" customHeight="1" x14ac:dyDescent="0.2">
      <c r="A136" s="42" t="s">
        <v>717</v>
      </c>
      <c r="B136" s="45" t="s">
        <v>43</v>
      </c>
      <c r="C136" s="45" t="s">
        <v>716</v>
      </c>
      <c r="D136" s="45" t="s">
        <v>219</v>
      </c>
      <c r="E136" s="44" t="s">
        <v>41</v>
      </c>
      <c r="F136" s="42" t="s">
        <v>813</v>
      </c>
      <c r="G136" s="42" t="s">
        <v>785</v>
      </c>
      <c r="H136" s="42" t="s">
        <v>871</v>
      </c>
      <c r="I136" s="42" t="s">
        <v>785</v>
      </c>
      <c r="J136" s="42" t="s">
        <v>870</v>
      </c>
      <c r="K136" s="42" t="s">
        <v>785</v>
      </c>
      <c r="L136" s="43">
        <v>9.1756200000000003</v>
      </c>
      <c r="M136" s="42" t="s">
        <v>784</v>
      </c>
      <c r="N136" s="43">
        <v>352546.41794359998</v>
      </c>
      <c r="O136" s="42" t="s">
        <v>861</v>
      </c>
    </row>
    <row r="137" spans="1:15" ht="24" customHeight="1" x14ac:dyDescent="0.2">
      <c r="A137" s="42" t="s">
        <v>725</v>
      </c>
      <c r="B137" s="45" t="s">
        <v>43</v>
      </c>
      <c r="C137" s="45" t="s">
        <v>724</v>
      </c>
      <c r="D137" s="45" t="s">
        <v>219</v>
      </c>
      <c r="E137" s="44" t="s">
        <v>41</v>
      </c>
      <c r="F137" s="42" t="s">
        <v>826</v>
      </c>
      <c r="G137" s="42" t="s">
        <v>785</v>
      </c>
      <c r="H137" s="42" t="s">
        <v>869</v>
      </c>
      <c r="I137" s="42" t="s">
        <v>785</v>
      </c>
      <c r="J137" s="42" t="s">
        <v>868</v>
      </c>
      <c r="K137" s="42" t="s">
        <v>785</v>
      </c>
      <c r="L137" s="43">
        <v>9.1145800000000001</v>
      </c>
      <c r="M137" s="42" t="s">
        <v>784</v>
      </c>
      <c r="N137" s="43">
        <v>352555.53252359998</v>
      </c>
      <c r="O137" s="42" t="s">
        <v>861</v>
      </c>
    </row>
    <row r="138" spans="1:15" ht="26.1" customHeight="1" x14ac:dyDescent="0.2">
      <c r="A138" s="42" t="s">
        <v>715</v>
      </c>
      <c r="B138" s="45" t="s">
        <v>43</v>
      </c>
      <c r="C138" s="45" t="s">
        <v>714</v>
      </c>
      <c r="D138" s="45" t="s">
        <v>219</v>
      </c>
      <c r="E138" s="44" t="s">
        <v>41</v>
      </c>
      <c r="F138" s="42" t="s">
        <v>813</v>
      </c>
      <c r="G138" s="42" t="s">
        <v>785</v>
      </c>
      <c r="H138" s="42" t="s">
        <v>867</v>
      </c>
      <c r="I138" s="42" t="s">
        <v>785</v>
      </c>
      <c r="J138" s="42" t="s">
        <v>866</v>
      </c>
      <c r="K138" s="42" t="s">
        <v>785</v>
      </c>
      <c r="L138" s="43">
        <v>8.8747799999999994</v>
      </c>
      <c r="M138" s="42" t="s">
        <v>784</v>
      </c>
      <c r="N138" s="43">
        <v>352564.40730359999</v>
      </c>
      <c r="O138" s="42" t="s">
        <v>861</v>
      </c>
    </row>
    <row r="139" spans="1:15" ht="26.1" customHeight="1" x14ac:dyDescent="0.2">
      <c r="A139" s="42" t="s">
        <v>401</v>
      </c>
      <c r="B139" s="45" t="s">
        <v>97</v>
      </c>
      <c r="C139" s="45" t="s">
        <v>400</v>
      </c>
      <c r="D139" s="45" t="s">
        <v>219</v>
      </c>
      <c r="E139" s="44" t="s">
        <v>86</v>
      </c>
      <c r="F139" s="42" t="s">
        <v>865</v>
      </c>
      <c r="G139" s="42" t="s">
        <v>785</v>
      </c>
      <c r="H139" s="42" t="s">
        <v>864</v>
      </c>
      <c r="I139" s="42" t="s">
        <v>785</v>
      </c>
      <c r="J139" s="42" t="s">
        <v>863</v>
      </c>
      <c r="K139" s="42" t="s">
        <v>785</v>
      </c>
      <c r="L139" s="43">
        <v>8.0122800000000005</v>
      </c>
      <c r="M139" s="42" t="s">
        <v>784</v>
      </c>
      <c r="N139" s="43">
        <v>352572.41958360001</v>
      </c>
      <c r="O139" s="42" t="s">
        <v>861</v>
      </c>
    </row>
    <row r="140" spans="1:15" ht="26.1" customHeight="1" x14ac:dyDescent="0.2">
      <c r="A140" s="42" t="s">
        <v>383</v>
      </c>
      <c r="B140" s="45" t="s">
        <v>97</v>
      </c>
      <c r="C140" s="45" t="s">
        <v>382</v>
      </c>
      <c r="D140" s="45" t="s">
        <v>229</v>
      </c>
      <c r="E140" s="44" t="s">
        <v>223</v>
      </c>
      <c r="F140" s="42" t="s">
        <v>794</v>
      </c>
      <c r="G140" s="42" t="s">
        <v>785</v>
      </c>
      <c r="H140" s="42" t="s">
        <v>862</v>
      </c>
      <c r="I140" s="42" t="s">
        <v>785</v>
      </c>
      <c r="J140" s="42" t="s">
        <v>818</v>
      </c>
      <c r="K140" s="42" t="s">
        <v>785</v>
      </c>
      <c r="L140" s="43">
        <v>6.8775373020000004</v>
      </c>
      <c r="M140" s="42" t="s">
        <v>784</v>
      </c>
      <c r="N140" s="43">
        <v>352579.29712090001</v>
      </c>
      <c r="O140" s="42" t="s">
        <v>861</v>
      </c>
    </row>
    <row r="141" spans="1:15" ht="24" customHeight="1" x14ac:dyDescent="0.2">
      <c r="A141" s="42" t="s">
        <v>741</v>
      </c>
      <c r="B141" s="45" t="s">
        <v>43</v>
      </c>
      <c r="C141" s="45" t="s">
        <v>740</v>
      </c>
      <c r="D141" s="45" t="s">
        <v>219</v>
      </c>
      <c r="E141" s="44" t="s">
        <v>41</v>
      </c>
      <c r="F141" s="42" t="s">
        <v>813</v>
      </c>
      <c r="G141" s="42" t="s">
        <v>785</v>
      </c>
      <c r="H141" s="42" t="s">
        <v>860</v>
      </c>
      <c r="I141" s="42" t="s">
        <v>785</v>
      </c>
      <c r="J141" s="42" t="s">
        <v>859</v>
      </c>
      <c r="K141" s="42" t="s">
        <v>785</v>
      </c>
      <c r="L141" s="43">
        <v>6.4780879999999996</v>
      </c>
      <c r="M141" s="42" t="s">
        <v>784</v>
      </c>
      <c r="N141" s="43">
        <v>352585.77520889998</v>
      </c>
      <c r="O141" s="42" t="s">
        <v>844</v>
      </c>
    </row>
    <row r="142" spans="1:15" ht="24" customHeight="1" x14ac:dyDescent="0.2">
      <c r="A142" s="42" t="s">
        <v>707</v>
      </c>
      <c r="B142" s="45" t="s">
        <v>43</v>
      </c>
      <c r="C142" s="45" t="s">
        <v>706</v>
      </c>
      <c r="D142" s="45" t="s">
        <v>219</v>
      </c>
      <c r="E142" s="44" t="s">
        <v>41</v>
      </c>
      <c r="F142" s="42" t="s">
        <v>813</v>
      </c>
      <c r="G142" s="42" t="s">
        <v>785</v>
      </c>
      <c r="H142" s="42" t="s">
        <v>858</v>
      </c>
      <c r="I142" s="42" t="s">
        <v>785</v>
      </c>
      <c r="J142" s="42" t="s">
        <v>857</v>
      </c>
      <c r="K142" s="42" t="s">
        <v>785</v>
      </c>
      <c r="L142" s="43">
        <v>5.9165200000000002</v>
      </c>
      <c r="M142" s="42" t="s">
        <v>784</v>
      </c>
      <c r="N142" s="43">
        <v>352591.69172890001</v>
      </c>
      <c r="O142" s="42" t="s">
        <v>844</v>
      </c>
    </row>
    <row r="143" spans="1:15" ht="26.1" customHeight="1" x14ac:dyDescent="0.2">
      <c r="A143" s="42" t="s">
        <v>379</v>
      </c>
      <c r="B143" s="45" t="s">
        <v>97</v>
      </c>
      <c r="C143" s="45" t="s">
        <v>378</v>
      </c>
      <c r="D143" s="45" t="s">
        <v>248</v>
      </c>
      <c r="E143" s="44" t="s">
        <v>223</v>
      </c>
      <c r="F143" s="42" t="s">
        <v>856</v>
      </c>
      <c r="G143" s="42" t="s">
        <v>785</v>
      </c>
      <c r="H143" s="42" t="s">
        <v>855</v>
      </c>
      <c r="I143" s="42" t="s">
        <v>785</v>
      </c>
      <c r="J143" s="42" t="s">
        <v>854</v>
      </c>
      <c r="K143" s="42" t="s">
        <v>785</v>
      </c>
      <c r="L143" s="43">
        <v>5.8656965860000003</v>
      </c>
      <c r="M143" s="42" t="s">
        <v>784</v>
      </c>
      <c r="N143" s="43">
        <v>352597.55742550001</v>
      </c>
      <c r="O143" s="42" t="s">
        <v>844</v>
      </c>
    </row>
    <row r="144" spans="1:15" ht="39" customHeight="1" x14ac:dyDescent="0.2">
      <c r="A144" s="42" t="s">
        <v>592</v>
      </c>
      <c r="B144" s="45" t="s">
        <v>97</v>
      </c>
      <c r="C144" s="45" t="s">
        <v>591</v>
      </c>
      <c r="D144" s="45" t="s">
        <v>219</v>
      </c>
      <c r="E144" s="44" t="s">
        <v>41</v>
      </c>
      <c r="F144" s="42" t="s">
        <v>853</v>
      </c>
      <c r="G144" s="42" t="s">
        <v>785</v>
      </c>
      <c r="H144" s="42" t="s">
        <v>852</v>
      </c>
      <c r="I144" s="42" t="s">
        <v>785</v>
      </c>
      <c r="J144" s="42" t="s">
        <v>851</v>
      </c>
      <c r="K144" s="42" t="s">
        <v>785</v>
      </c>
      <c r="L144" s="43">
        <v>5.6323337999999996</v>
      </c>
      <c r="M144" s="42" t="s">
        <v>784</v>
      </c>
      <c r="N144" s="43">
        <v>352603.18975929997</v>
      </c>
      <c r="O144" s="42" t="s">
        <v>844</v>
      </c>
    </row>
    <row r="145" spans="1:15" ht="24" customHeight="1" x14ac:dyDescent="0.2">
      <c r="A145" s="42" t="s">
        <v>560</v>
      </c>
      <c r="B145" s="45" t="s">
        <v>97</v>
      </c>
      <c r="C145" s="45" t="s">
        <v>559</v>
      </c>
      <c r="D145" s="45" t="s">
        <v>219</v>
      </c>
      <c r="E145" s="44" t="s">
        <v>133</v>
      </c>
      <c r="F145" s="42" t="s">
        <v>850</v>
      </c>
      <c r="G145" s="42" t="s">
        <v>785</v>
      </c>
      <c r="H145" s="42" t="s">
        <v>849</v>
      </c>
      <c r="I145" s="42" t="s">
        <v>785</v>
      </c>
      <c r="J145" s="42" t="s">
        <v>848</v>
      </c>
      <c r="K145" s="42" t="s">
        <v>785</v>
      </c>
      <c r="L145" s="43">
        <v>5.1584000000000003</v>
      </c>
      <c r="M145" s="42" t="s">
        <v>784</v>
      </c>
      <c r="N145" s="43">
        <v>352608.34815929999</v>
      </c>
      <c r="O145" s="42" t="s">
        <v>844</v>
      </c>
    </row>
    <row r="146" spans="1:15" ht="24" customHeight="1" x14ac:dyDescent="0.2">
      <c r="A146" s="42" t="s">
        <v>504</v>
      </c>
      <c r="B146" s="45" t="s">
        <v>97</v>
      </c>
      <c r="C146" s="45" t="s">
        <v>503</v>
      </c>
      <c r="D146" s="45" t="s">
        <v>248</v>
      </c>
      <c r="E146" s="44" t="s">
        <v>223</v>
      </c>
      <c r="F146" s="42" t="s">
        <v>847</v>
      </c>
      <c r="G146" s="42" t="s">
        <v>785</v>
      </c>
      <c r="H146" s="42" t="s">
        <v>846</v>
      </c>
      <c r="I146" s="42" t="s">
        <v>785</v>
      </c>
      <c r="J146" s="42" t="s">
        <v>845</v>
      </c>
      <c r="K146" s="42" t="s">
        <v>785</v>
      </c>
      <c r="L146" s="43">
        <v>4.7078802120000001</v>
      </c>
      <c r="M146" s="42" t="s">
        <v>784</v>
      </c>
      <c r="N146" s="43">
        <v>352613.05603949999</v>
      </c>
      <c r="O146" s="42" t="s">
        <v>844</v>
      </c>
    </row>
    <row r="147" spans="1:15" ht="24" customHeight="1" x14ac:dyDescent="0.2">
      <c r="A147" s="42" t="s">
        <v>721</v>
      </c>
      <c r="B147" s="45" t="s">
        <v>43</v>
      </c>
      <c r="C147" s="45" t="s">
        <v>720</v>
      </c>
      <c r="D147" s="45" t="s">
        <v>219</v>
      </c>
      <c r="E147" s="44" t="s">
        <v>41</v>
      </c>
      <c r="F147" s="42" t="s">
        <v>813</v>
      </c>
      <c r="G147" s="42" t="s">
        <v>785</v>
      </c>
      <c r="H147" s="42" t="s">
        <v>843</v>
      </c>
      <c r="I147" s="42" t="s">
        <v>785</v>
      </c>
      <c r="J147" s="42" t="s">
        <v>842</v>
      </c>
      <c r="K147" s="42" t="s">
        <v>785</v>
      </c>
      <c r="L147" s="43">
        <v>4.4323759999999996</v>
      </c>
      <c r="M147" s="42" t="s">
        <v>784</v>
      </c>
      <c r="N147" s="43">
        <v>352617.48841549997</v>
      </c>
      <c r="O147" s="42" t="s">
        <v>783</v>
      </c>
    </row>
    <row r="148" spans="1:15" ht="24" customHeight="1" x14ac:dyDescent="0.2">
      <c r="A148" s="42" t="s">
        <v>296</v>
      </c>
      <c r="B148" s="45" t="s">
        <v>97</v>
      </c>
      <c r="C148" s="45" t="s">
        <v>295</v>
      </c>
      <c r="D148" s="45" t="s">
        <v>219</v>
      </c>
      <c r="E148" s="44" t="s">
        <v>294</v>
      </c>
      <c r="F148" s="42" t="s">
        <v>841</v>
      </c>
      <c r="G148" s="42" t="s">
        <v>785</v>
      </c>
      <c r="H148" s="42" t="s">
        <v>840</v>
      </c>
      <c r="I148" s="42" t="s">
        <v>785</v>
      </c>
      <c r="J148" s="42" t="s">
        <v>839</v>
      </c>
      <c r="K148" s="42" t="s">
        <v>785</v>
      </c>
      <c r="L148" s="43">
        <v>4.2793223769999997</v>
      </c>
      <c r="M148" s="42" t="s">
        <v>784</v>
      </c>
      <c r="N148" s="43">
        <v>352621.76773790002</v>
      </c>
      <c r="O148" s="42" t="s">
        <v>783</v>
      </c>
    </row>
    <row r="149" spans="1:15" ht="24" customHeight="1" x14ac:dyDescent="0.2">
      <c r="A149" s="42" t="s">
        <v>745</v>
      </c>
      <c r="B149" s="45" t="s">
        <v>43</v>
      </c>
      <c r="C149" s="45" t="s">
        <v>744</v>
      </c>
      <c r="D149" s="45" t="s">
        <v>219</v>
      </c>
      <c r="E149" s="44" t="s">
        <v>41</v>
      </c>
      <c r="F149" s="42" t="s">
        <v>838</v>
      </c>
      <c r="G149" s="42" t="s">
        <v>785</v>
      </c>
      <c r="H149" s="42" t="s">
        <v>837</v>
      </c>
      <c r="I149" s="42" t="s">
        <v>785</v>
      </c>
      <c r="J149" s="42" t="s">
        <v>836</v>
      </c>
      <c r="K149" s="42" t="s">
        <v>785</v>
      </c>
      <c r="L149" s="43">
        <v>3.7103600000000005</v>
      </c>
      <c r="M149" s="42" t="s">
        <v>784</v>
      </c>
      <c r="N149" s="43">
        <v>352625.47809789999</v>
      </c>
      <c r="O149" s="42" t="s">
        <v>783</v>
      </c>
    </row>
    <row r="150" spans="1:15" ht="39" customHeight="1" x14ac:dyDescent="0.2">
      <c r="A150" s="42" t="s">
        <v>574</v>
      </c>
      <c r="B150" s="45" t="s">
        <v>97</v>
      </c>
      <c r="C150" s="45" t="s">
        <v>573</v>
      </c>
      <c r="D150" s="45" t="s">
        <v>229</v>
      </c>
      <c r="E150" s="44" t="s">
        <v>41</v>
      </c>
      <c r="F150" s="42" t="s">
        <v>835</v>
      </c>
      <c r="G150" s="42" t="s">
        <v>785</v>
      </c>
      <c r="H150" s="42" t="s">
        <v>834</v>
      </c>
      <c r="I150" s="42" t="s">
        <v>785</v>
      </c>
      <c r="J150" s="42" t="s">
        <v>833</v>
      </c>
      <c r="K150" s="42" t="s">
        <v>785</v>
      </c>
      <c r="L150" s="43">
        <v>3.491209515</v>
      </c>
      <c r="M150" s="42" t="s">
        <v>784</v>
      </c>
      <c r="N150" s="43">
        <v>352628.9693074</v>
      </c>
      <c r="O150" s="42" t="s">
        <v>783</v>
      </c>
    </row>
    <row r="151" spans="1:15" ht="26.1" customHeight="1" x14ac:dyDescent="0.2">
      <c r="A151" s="42" t="s">
        <v>221</v>
      </c>
      <c r="B151" s="45" t="s">
        <v>97</v>
      </c>
      <c r="C151" s="45" t="s">
        <v>220</v>
      </c>
      <c r="D151" s="45" t="s">
        <v>219</v>
      </c>
      <c r="E151" s="44" t="s">
        <v>218</v>
      </c>
      <c r="F151" s="42" t="s">
        <v>832</v>
      </c>
      <c r="G151" s="42" t="s">
        <v>785</v>
      </c>
      <c r="H151" s="42" t="s">
        <v>831</v>
      </c>
      <c r="I151" s="42" t="s">
        <v>785</v>
      </c>
      <c r="J151" s="42" t="s">
        <v>830</v>
      </c>
      <c r="K151" s="42" t="s">
        <v>785</v>
      </c>
      <c r="L151" s="43">
        <v>3.4768778</v>
      </c>
      <c r="M151" s="42" t="s">
        <v>784</v>
      </c>
      <c r="N151" s="43">
        <v>352632.44618520001</v>
      </c>
      <c r="O151" s="42" t="s">
        <v>783</v>
      </c>
    </row>
    <row r="152" spans="1:15" ht="26.1" customHeight="1" x14ac:dyDescent="0.2">
      <c r="A152" s="42" t="s">
        <v>231</v>
      </c>
      <c r="B152" s="45" t="s">
        <v>97</v>
      </c>
      <c r="C152" s="45" t="s">
        <v>230</v>
      </c>
      <c r="D152" s="45" t="s">
        <v>229</v>
      </c>
      <c r="E152" s="44" t="s">
        <v>41</v>
      </c>
      <c r="F152" s="42" t="s">
        <v>829</v>
      </c>
      <c r="G152" s="42" t="s">
        <v>785</v>
      </c>
      <c r="H152" s="42" t="s">
        <v>828</v>
      </c>
      <c r="I152" s="42" t="s">
        <v>785</v>
      </c>
      <c r="J152" s="42" t="s">
        <v>827</v>
      </c>
      <c r="K152" s="42" t="s">
        <v>785</v>
      </c>
      <c r="L152" s="43">
        <v>3.4632005979999998</v>
      </c>
      <c r="M152" s="42" t="s">
        <v>784</v>
      </c>
      <c r="N152" s="43">
        <v>352635.90938580001</v>
      </c>
      <c r="O152" s="42" t="s">
        <v>783</v>
      </c>
    </row>
    <row r="153" spans="1:15" ht="24" customHeight="1" x14ac:dyDescent="0.2">
      <c r="A153" s="42" t="s">
        <v>709</v>
      </c>
      <c r="B153" s="45" t="s">
        <v>43</v>
      </c>
      <c r="C153" s="45" t="s">
        <v>708</v>
      </c>
      <c r="D153" s="45" t="s">
        <v>219</v>
      </c>
      <c r="E153" s="44" t="s">
        <v>41</v>
      </c>
      <c r="F153" s="42" t="s">
        <v>826</v>
      </c>
      <c r="G153" s="42" t="s">
        <v>785</v>
      </c>
      <c r="H153" s="42" t="s">
        <v>825</v>
      </c>
      <c r="I153" s="42" t="s">
        <v>785</v>
      </c>
      <c r="J153" s="42" t="s">
        <v>824</v>
      </c>
      <c r="K153" s="42" t="s">
        <v>785</v>
      </c>
      <c r="L153" s="43">
        <v>2.5811199999999999</v>
      </c>
      <c r="M153" s="42" t="s">
        <v>784</v>
      </c>
      <c r="N153" s="43">
        <v>352638.4905058</v>
      </c>
      <c r="O153" s="42" t="s">
        <v>783</v>
      </c>
    </row>
    <row r="154" spans="1:15" ht="26.1" customHeight="1" x14ac:dyDescent="0.2">
      <c r="A154" s="42" t="s">
        <v>354</v>
      </c>
      <c r="B154" s="45" t="s">
        <v>97</v>
      </c>
      <c r="C154" s="45" t="s">
        <v>353</v>
      </c>
      <c r="D154" s="45" t="s">
        <v>219</v>
      </c>
      <c r="E154" s="44" t="s">
        <v>352</v>
      </c>
      <c r="F154" s="42" t="s">
        <v>823</v>
      </c>
      <c r="G154" s="42" t="s">
        <v>785</v>
      </c>
      <c r="H154" s="42" t="s">
        <v>822</v>
      </c>
      <c r="I154" s="42" t="s">
        <v>785</v>
      </c>
      <c r="J154" s="42" t="s">
        <v>821</v>
      </c>
      <c r="K154" s="42" t="s">
        <v>785</v>
      </c>
      <c r="L154" s="43">
        <v>2.1729082179999999</v>
      </c>
      <c r="M154" s="42" t="s">
        <v>784</v>
      </c>
      <c r="N154" s="43">
        <v>352640.66341400001</v>
      </c>
      <c r="O154" s="42" t="s">
        <v>783</v>
      </c>
    </row>
    <row r="155" spans="1:15" ht="26.1" customHeight="1" x14ac:dyDescent="0.2">
      <c r="A155" s="42" t="s">
        <v>713</v>
      </c>
      <c r="B155" s="45" t="s">
        <v>43</v>
      </c>
      <c r="C155" s="45" t="s">
        <v>712</v>
      </c>
      <c r="D155" s="45" t="s">
        <v>219</v>
      </c>
      <c r="E155" s="44" t="s">
        <v>41</v>
      </c>
      <c r="F155" s="42" t="s">
        <v>813</v>
      </c>
      <c r="G155" s="42" t="s">
        <v>785</v>
      </c>
      <c r="H155" s="42" t="s">
        <v>820</v>
      </c>
      <c r="I155" s="42" t="s">
        <v>785</v>
      </c>
      <c r="J155" s="42" t="s">
        <v>820</v>
      </c>
      <c r="K155" s="42" t="s">
        <v>785</v>
      </c>
      <c r="L155" s="43">
        <v>1.6445920000000001</v>
      </c>
      <c r="M155" s="42" t="s">
        <v>784</v>
      </c>
      <c r="N155" s="43">
        <v>352642.30800600001</v>
      </c>
      <c r="O155" s="42" t="s">
        <v>783</v>
      </c>
    </row>
    <row r="156" spans="1:15" ht="24" customHeight="1" x14ac:dyDescent="0.2">
      <c r="A156" s="42" t="s">
        <v>325</v>
      </c>
      <c r="B156" s="45" t="s">
        <v>97</v>
      </c>
      <c r="C156" s="45" t="s">
        <v>324</v>
      </c>
      <c r="D156" s="45" t="s">
        <v>219</v>
      </c>
      <c r="E156" s="44" t="s">
        <v>294</v>
      </c>
      <c r="F156" s="42" t="s">
        <v>819</v>
      </c>
      <c r="G156" s="42" t="s">
        <v>785</v>
      </c>
      <c r="H156" s="42" t="s">
        <v>818</v>
      </c>
      <c r="I156" s="42" t="s">
        <v>785</v>
      </c>
      <c r="J156" s="42" t="s">
        <v>817</v>
      </c>
      <c r="K156" s="42" t="s">
        <v>785</v>
      </c>
      <c r="L156" s="43">
        <v>1.430929232</v>
      </c>
      <c r="M156" s="42" t="s">
        <v>784</v>
      </c>
      <c r="N156" s="43">
        <v>352643.73893519997</v>
      </c>
      <c r="O156" s="42" t="s">
        <v>783</v>
      </c>
    </row>
    <row r="157" spans="1:15" ht="78" customHeight="1" x14ac:dyDescent="0.2">
      <c r="A157" s="42" t="s">
        <v>329</v>
      </c>
      <c r="B157" s="45" t="s">
        <v>97</v>
      </c>
      <c r="C157" s="45" t="s">
        <v>328</v>
      </c>
      <c r="D157" s="45" t="s">
        <v>229</v>
      </c>
      <c r="E157" s="44" t="s">
        <v>41</v>
      </c>
      <c r="F157" s="42" t="s">
        <v>816</v>
      </c>
      <c r="G157" s="42" t="s">
        <v>785</v>
      </c>
      <c r="H157" s="42" t="s">
        <v>815</v>
      </c>
      <c r="I157" s="42" t="s">
        <v>785</v>
      </c>
      <c r="J157" s="42" t="s">
        <v>814</v>
      </c>
      <c r="K157" s="42" t="s">
        <v>785</v>
      </c>
      <c r="L157" s="43">
        <v>1.0158528339999999</v>
      </c>
      <c r="M157" s="42" t="s">
        <v>784</v>
      </c>
      <c r="N157" s="43">
        <v>352644.75478800002</v>
      </c>
      <c r="O157" s="42" t="s">
        <v>783</v>
      </c>
    </row>
    <row r="158" spans="1:15" ht="26.1" customHeight="1" x14ac:dyDescent="0.2">
      <c r="A158" s="42" t="s">
        <v>711</v>
      </c>
      <c r="B158" s="45" t="s">
        <v>43</v>
      </c>
      <c r="C158" s="45" t="s">
        <v>710</v>
      </c>
      <c r="D158" s="45" t="s">
        <v>219</v>
      </c>
      <c r="E158" s="44" t="s">
        <v>41</v>
      </c>
      <c r="F158" s="42" t="s">
        <v>813</v>
      </c>
      <c r="G158" s="42" t="s">
        <v>785</v>
      </c>
      <c r="H158" s="42" t="s">
        <v>812</v>
      </c>
      <c r="I158" s="42" t="s">
        <v>785</v>
      </c>
      <c r="J158" s="42" t="s">
        <v>812</v>
      </c>
      <c r="K158" s="42" t="s">
        <v>785</v>
      </c>
      <c r="L158" s="43">
        <v>0.86240799999999995</v>
      </c>
      <c r="M158" s="42" t="s">
        <v>784</v>
      </c>
      <c r="N158" s="43">
        <v>352645.61719600001</v>
      </c>
      <c r="O158" s="42" t="s">
        <v>783</v>
      </c>
    </row>
    <row r="159" spans="1:15" ht="39" customHeight="1" x14ac:dyDescent="0.2">
      <c r="A159" s="42" t="s">
        <v>564</v>
      </c>
      <c r="B159" s="45" t="s">
        <v>97</v>
      </c>
      <c r="C159" s="45" t="s">
        <v>563</v>
      </c>
      <c r="D159" s="45" t="s">
        <v>229</v>
      </c>
      <c r="E159" s="44" t="s">
        <v>41</v>
      </c>
      <c r="F159" s="42" t="s">
        <v>811</v>
      </c>
      <c r="G159" s="42" t="s">
        <v>785</v>
      </c>
      <c r="H159" s="42" t="s">
        <v>810</v>
      </c>
      <c r="I159" s="42" t="s">
        <v>785</v>
      </c>
      <c r="J159" s="42" t="s">
        <v>809</v>
      </c>
      <c r="K159" s="42" t="s">
        <v>785</v>
      </c>
      <c r="L159" s="43">
        <v>0.84836753100000006</v>
      </c>
      <c r="M159" s="42" t="s">
        <v>784</v>
      </c>
      <c r="N159" s="43">
        <v>352646.46556350001</v>
      </c>
      <c r="O159" s="42" t="s">
        <v>783</v>
      </c>
    </row>
    <row r="160" spans="1:15" ht="26.1" customHeight="1" x14ac:dyDescent="0.2">
      <c r="A160" s="42" t="s">
        <v>423</v>
      </c>
      <c r="B160" s="45" t="s">
        <v>97</v>
      </c>
      <c r="C160" s="45" t="s">
        <v>422</v>
      </c>
      <c r="D160" s="45" t="s">
        <v>229</v>
      </c>
      <c r="E160" s="44" t="s">
        <v>223</v>
      </c>
      <c r="F160" s="42" t="s">
        <v>808</v>
      </c>
      <c r="G160" s="42" t="s">
        <v>785</v>
      </c>
      <c r="H160" s="42" t="s">
        <v>793</v>
      </c>
      <c r="I160" s="42" t="s">
        <v>785</v>
      </c>
      <c r="J160" s="42" t="s">
        <v>807</v>
      </c>
      <c r="K160" s="42" t="s">
        <v>785</v>
      </c>
      <c r="L160" s="43">
        <v>0.78</v>
      </c>
      <c r="M160" s="42" t="s">
        <v>784</v>
      </c>
      <c r="N160" s="43">
        <v>352647.24556349998</v>
      </c>
      <c r="O160" s="42" t="s">
        <v>783</v>
      </c>
    </row>
    <row r="161" spans="1:15" ht="26.1" customHeight="1" x14ac:dyDescent="0.2">
      <c r="A161" s="42" t="s">
        <v>596</v>
      </c>
      <c r="B161" s="45" t="s">
        <v>97</v>
      </c>
      <c r="C161" s="45" t="s">
        <v>595</v>
      </c>
      <c r="D161" s="45" t="s">
        <v>219</v>
      </c>
      <c r="E161" s="44" t="s">
        <v>173</v>
      </c>
      <c r="F161" s="42" t="s">
        <v>806</v>
      </c>
      <c r="G161" s="42" t="s">
        <v>785</v>
      </c>
      <c r="H161" s="42" t="s">
        <v>805</v>
      </c>
      <c r="I161" s="42" t="s">
        <v>785</v>
      </c>
      <c r="J161" s="42" t="s">
        <v>804</v>
      </c>
      <c r="K161" s="42" t="s">
        <v>785</v>
      </c>
      <c r="L161" s="43">
        <v>0.40209623999999999</v>
      </c>
      <c r="M161" s="42" t="s">
        <v>784</v>
      </c>
      <c r="N161" s="43">
        <v>352647.64765970001</v>
      </c>
      <c r="O161" s="42" t="s">
        <v>783</v>
      </c>
    </row>
    <row r="162" spans="1:15" ht="26.1" customHeight="1" x14ac:dyDescent="0.2">
      <c r="A162" s="42" t="s">
        <v>356</v>
      </c>
      <c r="B162" s="45" t="s">
        <v>97</v>
      </c>
      <c r="C162" s="45" t="s">
        <v>355</v>
      </c>
      <c r="D162" s="45" t="s">
        <v>219</v>
      </c>
      <c r="E162" s="44" t="s">
        <v>294</v>
      </c>
      <c r="F162" s="42" t="s">
        <v>803</v>
      </c>
      <c r="G162" s="42" t="s">
        <v>785</v>
      </c>
      <c r="H162" s="42" t="s">
        <v>802</v>
      </c>
      <c r="I162" s="42" t="s">
        <v>785</v>
      </c>
      <c r="J162" s="42" t="s">
        <v>801</v>
      </c>
      <c r="K162" s="42" t="s">
        <v>785</v>
      </c>
      <c r="L162" s="43">
        <v>0.31057995599999999</v>
      </c>
      <c r="M162" s="42" t="s">
        <v>784</v>
      </c>
      <c r="N162" s="43">
        <v>352647.9582397</v>
      </c>
      <c r="O162" s="42" t="s">
        <v>783</v>
      </c>
    </row>
    <row r="163" spans="1:15" ht="78" customHeight="1" x14ac:dyDescent="0.2">
      <c r="A163" s="42" t="s">
        <v>546</v>
      </c>
      <c r="B163" s="45" t="s">
        <v>97</v>
      </c>
      <c r="C163" s="45" t="s">
        <v>545</v>
      </c>
      <c r="D163" s="45" t="s">
        <v>229</v>
      </c>
      <c r="E163" s="44" t="s">
        <v>41</v>
      </c>
      <c r="F163" s="42" t="s">
        <v>800</v>
      </c>
      <c r="G163" s="42" t="s">
        <v>785</v>
      </c>
      <c r="H163" s="42" t="s">
        <v>799</v>
      </c>
      <c r="I163" s="42" t="s">
        <v>785</v>
      </c>
      <c r="J163" s="42" t="s">
        <v>798</v>
      </c>
      <c r="K163" s="42" t="s">
        <v>785</v>
      </c>
      <c r="L163" s="43">
        <v>0.20191377599999999</v>
      </c>
      <c r="M163" s="42" t="s">
        <v>784</v>
      </c>
      <c r="N163" s="43">
        <v>352648.16015349998</v>
      </c>
      <c r="O163" s="42" t="s">
        <v>783</v>
      </c>
    </row>
    <row r="164" spans="1:15" ht="26.1" customHeight="1" x14ac:dyDescent="0.2">
      <c r="A164" s="42" t="s">
        <v>540</v>
      </c>
      <c r="B164" s="45" t="s">
        <v>97</v>
      </c>
      <c r="C164" s="45" t="s">
        <v>539</v>
      </c>
      <c r="D164" s="45" t="s">
        <v>229</v>
      </c>
      <c r="E164" s="44" t="s">
        <v>41</v>
      </c>
      <c r="F164" s="42" t="s">
        <v>797</v>
      </c>
      <c r="G164" s="42" t="s">
        <v>785</v>
      </c>
      <c r="H164" s="42" t="s">
        <v>796</v>
      </c>
      <c r="I164" s="42" t="s">
        <v>785</v>
      </c>
      <c r="J164" s="42" t="s">
        <v>795</v>
      </c>
      <c r="K164" s="42" t="s">
        <v>785</v>
      </c>
      <c r="L164" s="43">
        <v>0.161463624</v>
      </c>
      <c r="M164" s="42" t="s">
        <v>784</v>
      </c>
      <c r="N164" s="43">
        <v>352648.32161709998</v>
      </c>
      <c r="O164" s="42" t="s">
        <v>783</v>
      </c>
    </row>
    <row r="165" spans="1:15" ht="26.1" customHeight="1" x14ac:dyDescent="0.2">
      <c r="A165" s="42" t="s">
        <v>381</v>
      </c>
      <c r="B165" s="45" t="s">
        <v>97</v>
      </c>
      <c r="C165" s="45" t="s">
        <v>380</v>
      </c>
      <c r="D165" s="45" t="s">
        <v>229</v>
      </c>
      <c r="E165" s="44" t="s">
        <v>223</v>
      </c>
      <c r="F165" s="42" t="s">
        <v>794</v>
      </c>
      <c r="G165" s="42" t="s">
        <v>785</v>
      </c>
      <c r="H165" s="42" t="s">
        <v>793</v>
      </c>
      <c r="I165" s="42" t="s">
        <v>785</v>
      </c>
      <c r="J165" s="42" t="s">
        <v>792</v>
      </c>
      <c r="K165" s="42" t="s">
        <v>785</v>
      </c>
      <c r="L165" s="43">
        <v>7.3952013999999996E-2</v>
      </c>
      <c r="M165" s="42" t="s">
        <v>784</v>
      </c>
      <c r="N165" s="43">
        <v>352648.39556909999</v>
      </c>
      <c r="O165" s="42" t="s">
        <v>783</v>
      </c>
    </row>
    <row r="166" spans="1:15" ht="26.1" customHeight="1" x14ac:dyDescent="0.2">
      <c r="A166" s="42" t="s">
        <v>552</v>
      </c>
      <c r="B166" s="45" t="s">
        <v>97</v>
      </c>
      <c r="C166" s="45" t="s">
        <v>551</v>
      </c>
      <c r="D166" s="45" t="s">
        <v>229</v>
      </c>
      <c r="E166" s="44" t="s">
        <v>41</v>
      </c>
      <c r="F166" s="42" t="s">
        <v>791</v>
      </c>
      <c r="G166" s="42" t="s">
        <v>785</v>
      </c>
      <c r="H166" s="42" t="s">
        <v>790</v>
      </c>
      <c r="I166" s="42" t="s">
        <v>785</v>
      </c>
      <c r="J166" s="42" t="s">
        <v>789</v>
      </c>
      <c r="K166" s="42" t="s">
        <v>785</v>
      </c>
      <c r="L166" s="43">
        <v>5.5599424000000001E-2</v>
      </c>
      <c r="M166" s="42" t="s">
        <v>784</v>
      </c>
      <c r="N166" s="43">
        <v>352648.4511685</v>
      </c>
      <c r="O166" s="42" t="s">
        <v>783</v>
      </c>
    </row>
    <row r="167" spans="1:15" ht="39" customHeight="1" x14ac:dyDescent="0.2">
      <c r="A167" s="42" t="s">
        <v>281</v>
      </c>
      <c r="B167" s="45" t="s">
        <v>97</v>
      </c>
      <c r="C167" s="45" t="s">
        <v>280</v>
      </c>
      <c r="D167" s="45" t="s">
        <v>219</v>
      </c>
      <c r="E167" s="44" t="s">
        <v>41</v>
      </c>
      <c r="F167" s="42" t="s">
        <v>788</v>
      </c>
      <c r="G167" s="42" t="s">
        <v>785</v>
      </c>
      <c r="H167" s="42" t="s">
        <v>787</v>
      </c>
      <c r="I167" s="42" t="s">
        <v>785</v>
      </c>
      <c r="J167" s="42" t="s">
        <v>786</v>
      </c>
      <c r="K167" s="42" t="s">
        <v>785</v>
      </c>
      <c r="L167" s="43">
        <v>2.7051345000000001E-2</v>
      </c>
      <c r="M167" s="42" t="s">
        <v>784</v>
      </c>
      <c r="N167" s="43">
        <v>352648.47821979999</v>
      </c>
      <c r="O167" s="42" t="s">
        <v>783</v>
      </c>
    </row>
    <row r="168" spans="1:15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5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132" t="s">
        <v>782</v>
      </c>
      <c r="M169" s="132"/>
      <c r="N169" s="132"/>
      <c r="O169" s="105"/>
    </row>
    <row r="170" spans="1:15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132" t="s">
        <v>229</v>
      </c>
      <c r="M170" s="132"/>
      <c r="N170" s="132"/>
      <c r="O170" s="28" t="s">
        <v>781</v>
      </c>
    </row>
    <row r="171" spans="1:15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132" t="s">
        <v>780</v>
      </c>
      <c r="M171" s="132"/>
      <c r="N171" s="132"/>
      <c r="O171" s="28" t="s">
        <v>772</v>
      </c>
    </row>
    <row r="172" spans="1:15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132" t="s">
        <v>248</v>
      </c>
      <c r="M172" s="132"/>
      <c r="N172" s="132"/>
      <c r="O172" s="28" t="s">
        <v>779</v>
      </c>
    </row>
    <row r="173" spans="1:15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132" t="s">
        <v>219</v>
      </c>
      <c r="M173" s="132"/>
      <c r="N173" s="132"/>
      <c r="O173" s="28" t="s">
        <v>778</v>
      </c>
    </row>
    <row r="174" spans="1:15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132" t="s">
        <v>245</v>
      </c>
      <c r="M174" s="132"/>
      <c r="N174" s="132"/>
      <c r="O174" s="28" t="s">
        <v>777</v>
      </c>
    </row>
    <row r="175" spans="1:15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132" t="s">
        <v>251</v>
      </c>
      <c r="M175" s="132"/>
      <c r="N175" s="132"/>
      <c r="O175" s="28" t="s">
        <v>776</v>
      </c>
    </row>
    <row r="176" spans="1:15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132" t="s">
        <v>775</v>
      </c>
      <c r="M176" s="132"/>
      <c r="N176" s="132"/>
      <c r="O176" s="28" t="s">
        <v>772</v>
      </c>
    </row>
    <row r="177" spans="1:15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132" t="s">
        <v>774</v>
      </c>
      <c r="M177" s="132"/>
      <c r="N177" s="132"/>
      <c r="O177" s="28" t="s">
        <v>772</v>
      </c>
    </row>
    <row r="178" spans="1:15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132" t="s">
        <v>773</v>
      </c>
      <c r="M178" s="132"/>
      <c r="N178" s="132"/>
      <c r="O178" s="28" t="s">
        <v>772</v>
      </c>
    </row>
    <row r="179" spans="1:15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132" t="s">
        <v>256</v>
      </c>
      <c r="M179" s="132"/>
      <c r="N179" s="132"/>
      <c r="O179" s="28" t="s">
        <v>771</v>
      </c>
    </row>
    <row r="180" spans="1:15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</row>
    <row r="181" spans="1:15" ht="25.5" x14ac:dyDescent="0.2">
      <c r="A181" s="128" t="s">
        <v>27</v>
      </c>
      <c r="B181" s="128"/>
      <c r="C181" s="128"/>
      <c r="D181" s="12" t="s">
        <v>28</v>
      </c>
      <c r="E181" s="11"/>
      <c r="F181" s="11"/>
      <c r="G181" s="11"/>
      <c r="H181" s="11"/>
      <c r="I181" s="11"/>
      <c r="J181" s="11"/>
      <c r="K181" s="124" t="s">
        <v>29</v>
      </c>
      <c r="L181" s="128"/>
      <c r="M181" s="129">
        <v>285456.36</v>
      </c>
      <c r="N181" s="128"/>
      <c r="O181" s="128"/>
    </row>
    <row r="182" spans="1:15" x14ac:dyDescent="0.2">
      <c r="A182" s="128" t="s">
        <v>30</v>
      </c>
      <c r="B182" s="128"/>
      <c r="C182" s="128"/>
      <c r="D182" s="12" t="s">
        <v>31</v>
      </c>
      <c r="E182" s="11"/>
      <c r="F182" s="11"/>
      <c r="G182" s="11"/>
      <c r="H182" s="11"/>
      <c r="I182" s="11"/>
      <c r="J182" s="11"/>
      <c r="K182" s="124" t="s">
        <v>32</v>
      </c>
      <c r="L182" s="128"/>
      <c r="M182" s="129">
        <v>67177.84</v>
      </c>
      <c r="N182" s="128"/>
      <c r="O182" s="128"/>
    </row>
    <row r="183" spans="1:15" x14ac:dyDescent="0.2">
      <c r="A183" s="128" t="s">
        <v>33</v>
      </c>
      <c r="B183" s="128"/>
      <c r="C183" s="128"/>
      <c r="D183" s="12" t="s">
        <v>34</v>
      </c>
      <c r="E183" s="11"/>
      <c r="F183" s="11"/>
      <c r="G183" s="11"/>
      <c r="H183" s="11"/>
      <c r="I183" s="11"/>
      <c r="J183" s="11"/>
      <c r="K183" s="124" t="s">
        <v>35</v>
      </c>
      <c r="L183" s="128"/>
      <c r="M183" s="129">
        <v>352634.2</v>
      </c>
      <c r="N183" s="128"/>
      <c r="O183" s="128"/>
    </row>
    <row r="184" spans="1:15" ht="60" customHeight="1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ht="69.95" customHeight="1" x14ac:dyDescent="0.2">
      <c r="A185" s="130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</sheetData>
  <mergeCells count="38">
    <mergeCell ref="A185:O185"/>
    <mergeCell ref="A182:C182"/>
    <mergeCell ref="K182:L182"/>
    <mergeCell ref="M182:O182"/>
    <mergeCell ref="A183:C183"/>
    <mergeCell ref="K183:L183"/>
    <mergeCell ref="M183:O183"/>
    <mergeCell ref="L176:N176"/>
    <mergeCell ref="L177:N177"/>
    <mergeCell ref="L178:N178"/>
    <mergeCell ref="L179:N179"/>
    <mergeCell ref="A181:C181"/>
    <mergeCell ref="K181:L181"/>
    <mergeCell ref="M181:O181"/>
    <mergeCell ref="L171:N171"/>
    <mergeCell ref="L172:N172"/>
    <mergeCell ref="L173:N173"/>
    <mergeCell ref="L174:N174"/>
    <mergeCell ref="L175:N175"/>
    <mergeCell ref="L169:O169"/>
    <mergeCell ref="L170:N170"/>
    <mergeCell ref="F10:G10"/>
    <mergeCell ref="H10:I10"/>
    <mergeCell ref="J10:L10"/>
    <mergeCell ref="M10:M11"/>
    <mergeCell ref="N10:N11"/>
    <mergeCell ref="O10:O11"/>
    <mergeCell ref="A10:A11"/>
    <mergeCell ref="B10:B11"/>
    <mergeCell ref="C10:C11"/>
    <mergeCell ref="D10:D11"/>
    <mergeCell ref="E10:E11"/>
    <mergeCell ref="H7:O7"/>
    <mergeCell ref="E8:G8"/>
    <mergeCell ref="H8:O8"/>
    <mergeCell ref="A9:O9"/>
    <mergeCell ref="A1:O6"/>
    <mergeCell ref="E7:G7"/>
  </mergeCells>
  <pageMargins left="0.5" right="0.5" top="1" bottom="1" header="0.5" footer="0.5"/>
  <pageSetup paperSize="9" scale="34" fitToHeight="0" orientation="portrait" r:id="rId1"/>
  <headerFooter>
    <oddHeader xml:space="preserve">&amp;L </oddHeader>
    <oddFooter xml:space="preserve">&amp;L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showOutlineSymbols="0" view="pageBreakPreview" topLeftCell="A67" zoomScale="60" zoomScaleNormal="70" zoomScalePageLayoutView="70" workbookViewId="0">
      <selection activeCell="H89" sqref="H89"/>
    </sheetView>
  </sheetViews>
  <sheetFormatPr defaultRowHeight="14.25" x14ac:dyDescent="0.2"/>
  <cols>
    <col min="1" max="2" width="10" bestFit="1" customWidth="1"/>
    <col min="3" max="3" width="60" bestFit="1" customWidth="1"/>
    <col min="4" max="4" width="30" bestFit="1" customWidth="1"/>
    <col min="5" max="9" width="10" bestFit="1" customWidth="1"/>
    <col min="10" max="12" width="15" bestFit="1" customWidth="1"/>
  </cols>
  <sheetData>
    <row r="1" spans="1:10" x14ac:dyDescent="0.2">
      <c r="A1" s="106" t="s">
        <v>1605</v>
      </c>
      <c r="B1" s="107"/>
      <c r="C1" s="107"/>
      <c r="D1" s="107"/>
      <c r="E1" s="107"/>
      <c r="F1" s="107"/>
      <c r="G1" s="107"/>
      <c r="H1" s="107"/>
      <c r="I1" s="107"/>
      <c r="J1" s="108"/>
    </row>
    <row r="2" spans="1:10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1"/>
    </row>
    <row r="3" spans="1:10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1"/>
    </row>
    <row r="4" spans="1:10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1"/>
    </row>
    <row r="6" spans="1:10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4"/>
    </row>
    <row r="7" spans="1:10" ht="15" x14ac:dyDescent="0.2">
      <c r="A7" s="25"/>
      <c r="B7" s="25"/>
      <c r="C7" s="25" t="s">
        <v>0</v>
      </c>
      <c r="D7" s="25" t="s">
        <v>1</v>
      </c>
      <c r="E7" s="123" t="s">
        <v>2</v>
      </c>
      <c r="F7" s="123"/>
      <c r="G7" s="123"/>
      <c r="H7" s="123" t="s">
        <v>3</v>
      </c>
      <c r="I7" s="123"/>
      <c r="J7" s="105"/>
    </row>
    <row r="8" spans="1:10" ht="80.099999999999994" customHeight="1" x14ac:dyDescent="0.2">
      <c r="A8" s="24"/>
      <c r="B8" s="24"/>
      <c r="C8" s="24" t="s">
        <v>4</v>
      </c>
      <c r="D8" s="24" t="s">
        <v>5</v>
      </c>
      <c r="E8" s="124" t="s">
        <v>6</v>
      </c>
      <c r="F8" s="124"/>
      <c r="G8" s="124"/>
      <c r="H8" s="124" t="s">
        <v>7</v>
      </c>
      <c r="I8" s="124"/>
      <c r="J8" s="105"/>
    </row>
    <row r="9" spans="1:10" ht="15" x14ac:dyDescent="0.25">
      <c r="A9" s="125" t="s">
        <v>1605</v>
      </c>
      <c r="B9" s="105"/>
      <c r="C9" s="105"/>
      <c r="D9" s="105"/>
      <c r="E9" s="105"/>
      <c r="F9" s="105"/>
      <c r="G9" s="105"/>
      <c r="H9" s="105"/>
      <c r="I9" s="105"/>
      <c r="J9" s="105"/>
    </row>
    <row r="10" spans="1:10" ht="30" customHeight="1" x14ac:dyDescent="0.2">
      <c r="A10" s="23" t="s">
        <v>211</v>
      </c>
      <c r="B10" s="36" t="s">
        <v>210</v>
      </c>
      <c r="C10" s="36" t="s">
        <v>10</v>
      </c>
      <c r="D10" s="36" t="s">
        <v>228</v>
      </c>
      <c r="E10" s="35" t="s">
        <v>209</v>
      </c>
      <c r="F10" s="23" t="s">
        <v>208</v>
      </c>
      <c r="G10" s="23" t="s">
        <v>1604</v>
      </c>
      <c r="H10" s="23" t="s">
        <v>11</v>
      </c>
      <c r="I10" s="23" t="s">
        <v>12</v>
      </c>
      <c r="J10" s="23" t="s">
        <v>1603</v>
      </c>
    </row>
    <row r="11" spans="1:10" ht="51.95" customHeight="1" x14ac:dyDescent="0.2">
      <c r="A11" s="16" t="s">
        <v>98</v>
      </c>
      <c r="B11" s="18" t="s">
        <v>97</v>
      </c>
      <c r="C11" s="18" t="s">
        <v>96</v>
      </c>
      <c r="D11" s="18" t="s">
        <v>637</v>
      </c>
      <c r="E11" s="17" t="s">
        <v>86</v>
      </c>
      <c r="F11" s="16" t="s">
        <v>1602</v>
      </c>
      <c r="G11" s="16" t="s">
        <v>1601</v>
      </c>
      <c r="H11" s="16" t="s">
        <v>1600</v>
      </c>
      <c r="I11" s="16" t="s">
        <v>1599</v>
      </c>
      <c r="J11" s="16" t="s">
        <v>1599</v>
      </c>
    </row>
    <row r="12" spans="1:10" ht="51.95" customHeight="1" x14ac:dyDescent="0.2">
      <c r="A12" s="16" t="s">
        <v>110</v>
      </c>
      <c r="B12" s="18" t="s">
        <v>97</v>
      </c>
      <c r="C12" s="18" t="s">
        <v>109</v>
      </c>
      <c r="D12" s="18" t="s">
        <v>637</v>
      </c>
      <c r="E12" s="17" t="s">
        <v>86</v>
      </c>
      <c r="F12" s="16" t="s">
        <v>1598</v>
      </c>
      <c r="G12" s="16" t="s">
        <v>1597</v>
      </c>
      <c r="H12" s="16" t="s">
        <v>1596</v>
      </c>
      <c r="I12" s="16" t="s">
        <v>1595</v>
      </c>
      <c r="J12" s="16" t="s">
        <v>1594</v>
      </c>
    </row>
    <row r="13" spans="1:10" ht="78" customHeight="1" x14ac:dyDescent="0.2">
      <c r="A13" s="16" t="s">
        <v>131</v>
      </c>
      <c r="B13" s="18" t="s">
        <v>43</v>
      </c>
      <c r="C13" s="18" t="s">
        <v>130</v>
      </c>
      <c r="D13" s="18" t="s">
        <v>263</v>
      </c>
      <c r="E13" s="17" t="s">
        <v>41</v>
      </c>
      <c r="F13" s="16" t="s">
        <v>1495</v>
      </c>
      <c r="G13" s="16" t="s">
        <v>1593</v>
      </c>
      <c r="H13" s="16" t="s">
        <v>1593</v>
      </c>
      <c r="I13" s="16" t="s">
        <v>1592</v>
      </c>
      <c r="J13" s="16" t="s">
        <v>1591</v>
      </c>
    </row>
    <row r="14" spans="1:10" ht="51.95" customHeight="1" x14ac:dyDescent="0.2">
      <c r="A14" s="16" t="s">
        <v>101</v>
      </c>
      <c r="B14" s="18" t="s">
        <v>97</v>
      </c>
      <c r="C14" s="18" t="s">
        <v>100</v>
      </c>
      <c r="D14" s="18" t="s">
        <v>637</v>
      </c>
      <c r="E14" s="17" t="s">
        <v>86</v>
      </c>
      <c r="F14" s="16" t="s">
        <v>1590</v>
      </c>
      <c r="G14" s="16" t="s">
        <v>1589</v>
      </c>
      <c r="H14" s="16" t="s">
        <v>1588</v>
      </c>
      <c r="I14" s="16" t="s">
        <v>1587</v>
      </c>
      <c r="J14" s="16" t="s">
        <v>1586</v>
      </c>
    </row>
    <row r="15" spans="1:10" ht="26.1" customHeight="1" x14ac:dyDescent="0.2">
      <c r="A15" s="16" t="s">
        <v>202</v>
      </c>
      <c r="B15" s="18" t="s">
        <v>43</v>
      </c>
      <c r="C15" s="18" t="s">
        <v>201</v>
      </c>
      <c r="D15" s="18" t="s">
        <v>263</v>
      </c>
      <c r="E15" s="17" t="s">
        <v>41</v>
      </c>
      <c r="F15" s="16" t="s">
        <v>1495</v>
      </c>
      <c r="G15" s="16" t="s">
        <v>1585</v>
      </c>
      <c r="H15" s="16" t="s">
        <v>1585</v>
      </c>
      <c r="I15" s="16" t="s">
        <v>913</v>
      </c>
      <c r="J15" s="16" t="s">
        <v>1584</v>
      </c>
    </row>
    <row r="16" spans="1:10" ht="51.95" customHeight="1" x14ac:dyDescent="0.2">
      <c r="A16" s="16" t="s">
        <v>107</v>
      </c>
      <c r="B16" s="18" t="s">
        <v>97</v>
      </c>
      <c r="C16" s="18" t="s">
        <v>106</v>
      </c>
      <c r="D16" s="18" t="s">
        <v>637</v>
      </c>
      <c r="E16" s="17" t="s">
        <v>86</v>
      </c>
      <c r="F16" s="16" t="s">
        <v>1583</v>
      </c>
      <c r="G16" s="16" t="s">
        <v>1582</v>
      </c>
      <c r="H16" s="16" t="s">
        <v>1581</v>
      </c>
      <c r="I16" s="16" t="s">
        <v>1580</v>
      </c>
      <c r="J16" s="16" t="s">
        <v>1579</v>
      </c>
    </row>
    <row r="17" spans="1:10" ht="26.1" customHeight="1" x14ac:dyDescent="0.2">
      <c r="A17" s="16" t="s">
        <v>153</v>
      </c>
      <c r="B17" s="18" t="s">
        <v>43</v>
      </c>
      <c r="C17" s="18" t="s">
        <v>152</v>
      </c>
      <c r="D17" s="18" t="s">
        <v>263</v>
      </c>
      <c r="E17" s="17" t="s">
        <v>86</v>
      </c>
      <c r="F17" s="16" t="s">
        <v>1455</v>
      </c>
      <c r="G17" s="16" t="s">
        <v>1578</v>
      </c>
      <c r="H17" s="16" t="s">
        <v>1577</v>
      </c>
      <c r="I17" s="16" t="s">
        <v>1576</v>
      </c>
      <c r="J17" s="16" t="s">
        <v>1575</v>
      </c>
    </row>
    <row r="18" spans="1:10" ht="51.95" customHeight="1" x14ac:dyDescent="0.2">
      <c r="A18" s="16" t="s">
        <v>116</v>
      </c>
      <c r="B18" s="18" t="s">
        <v>97</v>
      </c>
      <c r="C18" s="18" t="s">
        <v>115</v>
      </c>
      <c r="D18" s="18" t="s">
        <v>637</v>
      </c>
      <c r="E18" s="17" t="s">
        <v>86</v>
      </c>
      <c r="F18" s="16" t="s">
        <v>1574</v>
      </c>
      <c r="G18" s="16" t="s">
        <v>1573</v>
      </c>
      <c r="H18" s="16" t="s">
        <v>1572</v>
      </c>
      <c r="I18" s="16" t="s">
        <v>1571</v>
      </c>
      <c r="J18" s="16" t="s">
        <v>1570</v>
      </c>
    </row>
    <row r="19" spans="1:10" ht="65.099999999999994" customHeight="1" x14ac:dyDescent="0.2">
      <c r="A19" s="16" t="s">
        <v>128</v>
      </c>
      <c r="B19" s="18" t="s">
        <v>43</v>
      </c>
      <c r="C19" s="18" t="s">
        <v>127</v>
      </c>
      <c r="D19" s="18" t="s">
        <v>263</v>
      </c>
      <c r="E19" s="17" t="s">
        <v>41</v>
      </c>
      <c r="F19" s="16" t="s">
        <v>1495</v>
      </c>
      <c r="G19" s="16" t="s">
        <v>1569</v>
      </c>
      <c r="H19" s="16" t="s">
        <v>1569</v>
      </c>
      <c r="I19" s="16" t="s">
        <v>1568</v>
      </c>
      <c r="J19" s="16" t="s">
        <v>1567</v>
      </c>
    </row>
    <row r="20" spans="1:10" ht="51.95" customHeight="1" x14ac:dyDescent="0.2">
      <c r="A20" s="16" t="s">
        <v>113</v>
      </c>
      <c r="B20" s="18" t="s">
        <v>97</v>
      </c>
      <c r="C20" s="18" t="s">
        <v>112</v>
      </c>
      <c r="D20" s="18" t="s">
        <v>637</v>
      </c>
      <c r="E20" s="17" t="s">
        <v>86</v>
      </c>
      <c r="F20" s="16" t="s">
        <v>1566</v>
      </c>
      <c r="G20" s="16" t="s">
        <v>1565</v>
      </c>
      <c r="H20" s="16" t="s">
        <v>1564</v>
      </c>
      <c r="I20" s="16" t="s">
        <v>1563</v>
      </c>
      <c r="J20" s="16" t="s">
        <v>1562</v>
      </c>
    </row>
    <row r="21" spans="1:10" ht="65.099999999999994" customHeight="1" x14ac:dyDescent="0.2">
      <c r="A21" s="16" t="s">
        <v>196</v>
      </c>
      <c r="B21" s="18" t="s">
        <v>43</v>
      </c>
      <c r="C21" s="18" t="s">
        <v>195</v>
      </c>
      <c r="D21" s="18" t="s">
        <v>263</v>
      </c>
      <c r="E21" s="17" t="s">
        <v>133</v>
      </c>
      <c r="F21" s="16" t="s">
        <v>1561</v>
      </c>
      <c r="G21" s="16" t="s">
        <v>1560</v>
      </c>
      <c r="H21" s="16" t="s">
        <v>1559</v>
      </c>
      <c r="I21" s="16" t="s">
        <v>1558</v>
      </c>
      <c r="J21" s="16" t="s">
        <v>1557</v>
      </c>
    </row>
    <row r="22" spans="1:10" ht="39" customHeight="1" x14ac:dyDescent="0.2">
      <c r="A22" s="16" t="s">
        <v>88</v>
      </c>
      <c r="B22" s="18" t="s">
        <v>43</v>
      </c>
      <c r="C22" s="18" t="s">
        <v>87</v>
      </c>
      <c r="D22" s="18" t="s">
        <v>263</v>
      </c>
      <c r="E22" s="17" t="s">
        <v>86</v>
      </c>
      <c r="F22" s="16" t="s">
        <v>1556</v>
      </c>
      <c r="G22" s="16" t="s">
        <v>1555</v>
      </c>
      <c r="H22" s="16" t="s">
        <v>1554</v>
      </c>
      <c r="I22" s="16" t="s">
        <v>1553</v>
      </c>
      <c r="J22" s="16" t="s">
        <v>1552</v>
      </c>
    </row>
    <row r="23" spans="1:10" ht="65.099999999999994" customHeight="1" x14ac:dyDescent="0.2">
      <c r="A23" s="16" t="s">
        <v>125</v>
      </c>
      <c r="B23" s="18" t="s">
        <v>43</v>
      </c>
      <c r="C23" s="18" t="s">
        <v>124</v>
      </c>
      <c r="D23" s="18" t="s">
        <v>263</v>
      </c>
      <c r="E23" s="17" t="s">
        <v>41</v>
      </c>
      <c r="F23" s="16" t="s">
        <v>1495</v>
      </c>
      <c r="G23" s="16" t="s">
        <v>1551</v>
      </c>
      <c r="H23" s="16" t="s">
        <v>1551</v>
      </c>
      <c r="I23" s="16" t="s">
        <v>1550</v>
      </c>
      <c r="J23" s="16" t="s">
        <v>1549</v>
      </c>
    </row>
    <row r="24" spans="1:10" ht="51.95" customHeight="1" x14ac:dyDescent="0.2">
      <c r="A24" s="16" t="s">
        <v>104</v>
      </c>
      <c r="B24" s="18" t="s">
        <v>97</v>
      </c>
      <c r="C24" s="18" t="s">
        <v>103</v>
      </c>
      <c r="D24" s="18" t="s">
        <v>637</v>
      </c>
      <c r="E24" s="17" t="s">
        <v>86</v>
      </c>
      <c r="F24" s="16" t="s">
        <v>1447</v>
      </c>
      <c r="G24" s="16" t="s">
        <v>1548</v>
      </c>
      <c r="H24" s="16" t="s">
        <v>1547</v>
      </c>
      <c r="I24" s="16" t="s">
        <v>1546</v>
      </c>
      <c r="J24" s="16" t="s">
        <v>1545</v>
      </c>
    </row>
    <row r="25" spans="1:10" ht="65.099999999999994" customHeight="1" x14ac:dyDescent="0.2">
      <c r="A25" s="16" t="s">
        <v>122</v>
      </c>
      <c r="B25" s="18" t="s">
        <v>43</v>
      </c>
      <c r="C25" s="18" t="s">
        <v>121</v>
      </c>
      <c r="D25" s="18" t="s">
        <v>263</v>
      </c>
      <c r="E25" s="17" t="s">
        <v>41</v>
      </c>
      <c r="F25" s="16" t="s">
        <v>1495</v>
      </c>
      <c r="G25" s="16" t="s">
        <v>1544</v>
      </c>
      <c r="H25" s="16" t="s">
        <v>1544</v>
      </c>
      <c r="I25" s="16" t="s">
        <v>1543</v>
      </c>
      <c r="J25" s="16" t="s">
        <v>1542</v>
      </c>
    </row>
    <row r="26" spans="1:10" ht="51.95" customHeight="1" x14ac:dyDescent="0.2">
      <c r="A26" s="16" t="s">
        <v>184</v>
      </c>
      <c r="B26" s="18" t="s">
        <v>43</v>
      </c>
      <c r="C26" s="18" t="s">
        <v>183</v>
      </c>
      <c r="D26" s="18" t="s">
        <v>263</v>
      </c>
      <c r="E26" s="17" t="s">
        <v>86</v>
      </c>
      <c r="F26" s="16" t="s">
        <v>1428</v>
      </c>
      <c r="G26" s="16" t="s">
        <v>1541</v>
      </c>
      <c r="H26" s="16" t="s">
        <v>1540</v>
      </c>
      <c r="I26" s="16" t="s">
        <v>1539</v>
      </c>
      <c r="J26" s="16" t="s">
        <v>1538</v>
      </c>
    </row>
    <row r="27" spans="1:10" ht="39" customHeight="1" x14ac:dyDescent="0.2">
      <c r="A27" s="16" t="s">
        <v>178</v>
      </c>
      <c r="B27" s="18" t="s">
        <v>97</v>
      </c>
      <c r="C27" s="18" t="s">
        <v>177</v>
      </c>
      <c r="D27" s="18" t="s">
        <v>637</v>
      </c>
      <c r="E27" s="17" t="s">
        <v>86</v>
      </c>
      <c r="F27" s="16" t="s">
        <v>1537</v>
      </c>
      <c r="G27" s="16" t="s">
        <v>1536</v>
      </c>
      <c r="H27" s="16" t="s">
        <v>1535</v>
      </c>
      <c r="I27" s="16" t="s">
        <v>917</v>
      </c>
      <c r="J27" s="16" t="s">
        <v>1534</v>
      </c>
    </row>
    <row r="28" spans="1:10" ht="51.95" customHeight="1" x14ac:dyDescent="0.2">
      <c r="A28" s="16" t="s">
        <v>181</v>
      </c>
      <c r="B28" s="18" t="s">
        <v>43</v>
      </c>
      <c r="C28" s="18" t="s">
        <v>180</v>
      </c>
      <c r="D28" s="18" t="s">
        <v>263</v>
      </c>
      <c r="E28" s="17" t="s">
        <v>86</v>
      </c>
      <c r="F28" s="16" t="s">
        <v>1533</v>
      </c>
      <c r="G28" s="16" t="s">
        <v>1532</v>
      </c>
      <c r="H28" s="16" t="s">
        <v>1531</v>
      </c>
      <c r="I28" s="16" t="s">
        <v>1530</v>
      </c>
      <c r="J28" s="16" t="s">
        <v>1529</v>
      </c>
    </row>
    <row r="29" spans="1:10" ht="26.1" customHeight="1" x14ac:dyDescent="0.2">
      <c r="A29" s="16" t="s">
        <v>156</v>
      </c>
      <c r="B29" s="18" t="s">
        <v>43</v>
      </c>
      <c r="C29" s="18" t="s">
        <v>155</v>
      </c>
      <c r="D29" s="18" t="s">
        <v>263</v>
      </c>
      <c r="E29" s="17" t="s">
        <v>86</v>
      </c>
      <c r="F29" s="16" t="s">
        <v>1424</v>
      </c>
      <c r="G29" s="16" t="s">
        <v>1528</v>
      </c>
      <c r="H29" s="16" t="s">
        <v>1527</v>
      </c>
      <c r="I29" s="16" t="s">
        <v>1526</v>
      </c>
      <c r="J29" s="16" t="s">
        <v>1525</v>
      </c>
    </row>
    <row r="30" spans="1:10" ht="51.95" customHeight="1" x14ac:dyDescent="0.2">
      <c r="A30" s="16" t="s">
        <v>119</v>
      </c>
      <c r="B30" s="18" t="s">
        <v>97</v>
      </c>
      <c r="C30" s="18" t="s">
        <v>118</v>
      </c>
      <c r="D30" s="18" t="s">
        <v>637</v>
      </c>
      <c r="E30" s="17" t="s">
        <v>86</v>
      </c>
      <c r="F30" s="16" t="s">
        <v>1524</v>
      </c>
      <c r="G30" s="16" t="s">
        <v>1523</v>
      </c>
      <c r="H30" s="16" t="s">
        <v>1522</v>
      </c>
      <c r="I30" s="16" t="s">
        <v>1521</v>
      </c>
      <c r="J30" s="16" t="s">
        <v>1520</v>
      </c>
    </row>
    <row r="31" spans="1:10" ht="26.1" customHeight="1" x14ac:dyDescent="0.2">
      <c r="A31" s="16" t="s">
        <v>162</v>
      </c>
      <c r="B31" s="18" t="s">
        <v>43</v>
      </c>
      <c r="C31" s="18" t="s">
        <v>161</v>
      </c>
      <c r="D31" s="18" t="s">
        <v>263</v>
      </c>
      <c r="E31" s="17" t="s">
        <v>86</v>
      </c>
      <c r="F31" s="16" t="s">
        <v>1519</v>
      </c>
      <c r="G31" s="16" t="s">
        <v>1518</v>
      </c>
      <c r="H31" s="16" t="s">
        <v>1517</v>
      </c>
      <c r="I31" s="16" t="s">
        <v>1516</v>
      </c>
      <c r="J31" s="16" t="s">
        <v>1515</v>
      </c>
    </row>
    <row r="32" spans="1:10" ht="51.95" customHeight="1" x14ac:dyDescent="0.2">
      <c r="A32" s="16" t="s">
        <v>94</v>
      </c>
      <c r="B32" s="18" t="s">
        <v>43</v>
      </c>
      <c r="C32" s="18" t="s">
        <v>93</v>
      </c>
      <c r="D32" s="18" t="s">
        <v>263</v>
      </c>
      <c r="E32" s="17" t="s">
        <v>86</v>
      </c>
      <c r="F32" s="16" t="s">
        <v>1514</v>
      </c>
      <c r="G32" s="16" t="s">
        <v>1513</v>
      </c>
      <c r="H32" s="16" t="s">
        <v>1512</v>
      </c>
      <c r="I32" s="16" t="s">
        <v>1511</v>
      </c>
      <c r="J32" s="16" t="s">
        <v>1510</v>
      </c>
    </row>
    <row r="33" spans="1:10" ht="24" customHeight="1" x14ac:dyDescent="0.2">
      <c r="A33" s="16" t="s">
        <v>199</v>
      </c>
      <c r="B33" s="18" t="s">
        <v>43</v>
      </c>
      <c r="C33" s="18" t="s">
        <v>198</v>
      </c>
      <c r="D33" s="18" t="s">
        <v>263</v>
      </c>
      <c r="E33" s="17" t="s">
        <v>133</v>
      </c>
      <c r="F33" s="16" t="s">
        <v>1509</v>
      </c>
      <c r="G33" s="16" t="s">
        <v>1508</v>
      </c>
      <c r="H33" s="16" t="s">
        <v>1507</v>
      </c>
      <c r="I33" s="16" t="s">
        <v>1506</v>
      </c>
      <c r="J33" s="16" t="s">
        <v>1505</v>
      </c>
    </row>
    <row r="34" spans="1:10" ht="39" customHeight="1" x14ac:dyDescent="0.2">
      <c r="A34" s="16" t="s">
        <v>190</v>
      </c>
      <c r="B34" s="18" t="s">
        <v>43</v>
      </c>
      <c r="C34" s="18" t="s">
        <v>189</v>
      </c>
      <c r="D34" s="18" t="s">
        <v>703</v>
      </c>
      <c r="E34" s="17" t="s">
        <v>41</v>
      </c>
      <c r="F34" s="16" t="s">
        <v>1504</v>
      </c>
      <c r="G34" s="16" t="s">
        <v>1503</v>
      </c>
      <c r="H34" s="16" t="s">
        <v>1502</v>
      </c>
      <c r="I34" s="16" t="s">
        <v>1501</v>
      </c>
      <c r="J34" s="16" t="s">
        <v>1500</v>
      </c>
    </row>
    <row r="35" spans="1:10" ht="51.95" customHeight="1" x14ac:dyDescent="0.2">
      <c r="A35" s="16" t="s">
        <v>193</v>
      </c>
      <c r="B35" s="18" t="s">
        <v>43</v>
      </c>
      <c r="C35" s="18" t="s">
        <v>192</v>
      </c>
      <c r="D35" s="18" t="s">
        <v>263</v>
      </c>
      <c r="E35" s="17" t="s">
        <v>41</v>
      </c>
      <c r="F35" s="16" t="s">
        <v>1499</v>
      </c>
      <c r="G35" s="16" t="s">
        <v>1498</v>
      </c>
      <c r="H35" s="16" t="s">
        <v>1497</v>
      </c>
      <c r="I35" s="16" t="s">
        <v>825</v>
      </c>
      <c r="J35" s="16" t="s">
        <v>1496</v>
      </c>
    </row>
    <row r="36" spans="1:10" ht="39" customHeight="1" x14ac:dyDescent="0.2">
      <c r="A36" s="16" t="s">
        <v>44</v>
      </c>
      <c r="B36" s="18" t="s">
        <v>43</v>
      </c>
      <c r="C36" s="18" t="s">
        <v>42</v>
      </c>
      <c r="D36" s="18" t="s">
        <v>263</v>
      </c>
      <c r="E36" s="17" t="s">
        <v>41</v>
      </c>
      <c r="F36" s="16" t="s">
        <v>1495</v>
      </c>
      <c r="G36" s="16" t="s">
        <v>1494</v>
      </c>
      <c r="H36" s="16" t="s">
        <v>1494</v>
      </c>
      <c r="I36" s="16" t="s">
        <v>1493</v>
      </c>
      <c r="J36" s="16" t="s">
        <v>1492</v>
      </c>
    </row>
    <row r="37" spans="1:10" ht="51.95" customHeight="1" x14ac:dyDescent="0.2">
      <c r="A37" s="16" t="s">
        <v>168</v>
      </c>
      <c r="B37" s="18" t="s">
        <v>97</v>
      </c>
      <c r="C37" s="18" t="s">
        <v>167</v>
      </c>
      <c r="D37" s="18" t="s">
        <v>689</v>
      </c>
      <c r="E37" s="17" t="s">
        <v>133</v>
      </c>
      <c r="F37" s="16" t="s">
        <v>1451</v>
      </c>
      <c r="G37" s="16" t="s">
        <v>1491</v>
      </c>
      <c r="H37" s="16" t="s">
        <v>1490</v>
      </c>
      <c r="I37" s="16" t="s">
        <v>1489</v>
      </c>
      <c r="J37" s="16" t="s">
        <v>1488</v>
      </c>
    </row>
    <row r="38" spans="1:10" ht="26.1" customHeight="1" x14ac:dyDescent="0.2">
      <c r="A38" s="16" t="s">
        <v>150</v>
      </c>
      <c r="B38" s="18" t="s">
        <v>43</v>
      </c>
      <c r="C38" s="18" t="s">
        <v>149</v>
      </c>
      <c r="D38" s="18" t="s">
        <v>263</v>
      </c>
      <c r="E38" s="17" t="s">
        <v>41</v>
      </c>
      <c r="F38" s="16" t="s">
        <v>1487</v>
      </c>
      <c r="G38" s="16" t="s">
        <v>1486</v>
      </c>
      <c r="H38" s="16" t="s">
        <v>1485</v>
      </c>
      <c r="I38" s="16" t="s">
        <v>1484</v>
      </c>
      <c r="J38" s="16" t="s">
        <v>1483</v>
      </c>
    </row>
    <row r="39" spans="1:10" ht="51.95" customHeight="1" x14ac:dyDescent="0.2">
      <c r="A39" s="16" t="s">
        <v>48</v>
      </c>
      <c r="B39" s="18" t="s">
        <v>43</v>
      </c>
      <c r="C39" s="18" t="s">
        <v>47</v>
      </c>
      <c r="D39" s="18" t="s">
        <v>263</v>
      </c>
      <c r="E39" s="17" t="s">
        <v>46</v>
      </c>
      <c r="F39" s="16" t="s">
        <v>1482</v>
      </c>
      <c r="G39" s="16" t="s">
        <v>1481</v>
      </c>
      <c r="H39" s="16" t="s">
        <v>1480</v>
      </c>
      <c r="I39" s="16" t="s">
        <v>1479</v>
      </c>
      <c r="J39" s="16" t="s">
        <v>1478</v>
      </c>
    </row>
    <row r="40" spans="1:10" ht="26.1" customHeight="1" x14ac:dyDescent="0.2">
      <c r="A40" s="16" t="s">
        <v>159</v>
      </c>
      <c r="B40" s="18" t="s">
        <v>43</v>
      </c>
      <c r="C40" s="18" t="s">
        <v>158</v>
      </c>
      <c r="D40" s="18" t="s">
        <v>263</v>
      </c>
      <c r="E40" s="17" t="s">
        <v>86</v>
      </c>
      <c r="F40" s="16" t="s">
        <v>1460</v>
      </c>
      <c r="G40" s="16" t="s">
        <v>1477</v>
      </c>
      <c r="H40" s="16" t="s">
        <v>1476</v>
      </c>
      <c r="I40" s="16" t="s">
        <v>1475</v>
      </c>
      <c r="J40" s="16" t="s">
        <v>1474</v>
      </c>
    </row>
    <row r="41" spans="1:10" ht="39" customHeight="1" x14ac:dyDescent="0.2">
      <c r="A41" s="16" t="s">
        <v>147</v>
      </c>
      <c r="B41" s="18" t="s">
        <v>43</v>
      </c>
      <c r="C41" s="18" t="s">
        <v>146</v>
      </c>
      <c r="D41" s="18" t="s">
        <v>263</v>
      </c>
      <c r="E41" s="17" t="s">
        <v>41</v>
      </c>
      <c r="F41" s="16" t="s">
        <v>1473</v>
      </c>
      <c r="G41" s="16" t="s">
        <v>1472</v>
      </c>
      <c r="H41" s="16" t="s">
        <v>1471</v>
      </c>
      <c r="I41" s="16" t="s">
        <v>801</v>
      </c>
      <c r="J41" s="16" t="s">
        <v>1470</v>
      </c>
    </row>
    <row r="42" spans="1:10" ht="51.95" customHeight="1" x14ac:dyDescent="0.2">
      <c r="A42" s="16" t="s">
        <v>91</v>
      </c>
      <c r="B42" s="18" t="s">
        <v>43</v>
      </c>
      <c r="C42" s="18" t="s">
        <v>90</v>
      </c>
      <c r="D42" s="18" t="s">
        <v>263</v>
      </c>
      <c r="E42" s="17" t="s">
        <v>86</v>
      </c>
      <c r="F42" s="16" t="s">
        <v>1469</v>
      </c>
      <c r="G42" s="16" t="s">
        <v>985</v>
      </c>
      <c r="H42" s="16" t="s">
        <v>1468</v>
      </c>
      <c r="I42" s="16" t="s">
        <v>1467</v>
      </c>
      <c r="J42" s="16" t="s">
        <v>1466</v>
      </c>
    </row>
    <row r="43" spans="1:10" ht="24" customHeight="1" x14ac:dyDescent="0.2">
      <c r="A43" s="16" t="s">
        <v>175</v>
      </c>
      <c r="B43" s="18" t="s">
        <v>97</v>
      </c>
      <c r="C43" s="18" t="s">
        <v>174</v>
      </c>
      <c r="D43" s="18" t="s">
        <v>321</v>
      </c>
      <c r="E43" s="17" t="s">
        <v>173</v>
      </c>
      <c r="F43" s="16" t="s">
        <v>1465</v>
      </c>
      <c r="G43" s="16" t="s">
        <v>1464</v>
      </c>
      <c r="H43" s="16" t="s">
        <v>1463</v>
      </c>
      <c r="I43" s="16" t="s">
        <v>1462</v>
      </c>
      <c r="J43" s="16" t="s">
        <v>1461</v>
      </c>
    </row>
    <row r="44" spans="1:10" ht="26.1" customHeight="1" x14ac:dyDescent="0.2">
      <c r="A44" s="16" t="s">
        <v>135</v>
      </c>
      <c r="B44" s="18" t="s">
        <v>43</v>
      </c>
      <c r="C44" s="18" t="s">
        <v>134</v>
      </c>
      <c r="D44" s="18" t="s">
        <v>263</v>
      </c>
      <c r="E44" s="17" t="s">
        <v>133</v>
      </c>
      <c r="F44" s="16" t="s">
        <v>1460</v>
      </c>
      <c r="G44" s="16" t="s">
        <v>1459</v>
      </c>
      <c r="H44" s="16" t="s">
        <v>1458</v>
      </c>
      <c r="I44" s="16" t="s">
        <v>1457</v>
      </c>
      <c r="J44" s="16" t="s">
        <v>1456</v>
      </c>
    </row>
    <row r="45" spans="1:10" ht="51.95" customHeight="1" x14ac:dyDescent="0.2">
      <c r="A45" s="16" t="s">
        <v>138</v>
      </c>
      <c r="B45" s="18" t="s">
        <v>97</v>
      </c>
      <c r="C45" s="18" t="s">
        <v>137</v>
      </c>
      <c r="D45" s="18" t="s">
        <v>668</v>
      </c>
      <c r="E45" s="17" t="s">
        <v>86</v>
      </c>
      <c r="F45" s="16" t="s">
        <v>1455</v>
      </c>
      <c r="G45" s="16" t="s">
        <v>1454</v>
      </c>
      <c r="H45" s="16" t="s">
        <v>1453</v>
      </c>
      <c r="I45" s="16" t="s">
        <v>798</v>
      </c>
      <c r="J45" s="16" t="s">
        <v>1452</v>
      </c>
    </row>
    <row r="46" spans="1:10" ht="51.95" customHeight="1" x14ac:dyDescent="0.2">
      <c r="A46" s="16" t="s">
        <v>165</v>
      </c>
      <c r="B46" s="18" t="s">
        <v>97</v>
      </c>
      <c r="C46" s="18" t="s">
        <v>164</v>
      </c>
      <c r="D46" s="18" t="s">
        <v>689</v>
      </c>
      <c r="E46" s="17" t="s">
        <v>133</v>
      </c>
      <c r="F46" s="16" t="s">
        <v>1451</v>
      </c>
      <c r="G46" s="16" t="s">
        <v>1450</v>
      </c>
      <c r="H46" s="16" t="s">
        <v>1449</v>
      </c>
      <c r="I46" s="16" t="s">
        <v>1444</v>
      </c>
      <c r="J46" s="16" t="s">
        <v>1448</v>
      </c>
    </row>
    <row r="47" spans="1:10" ht="24" customHeight="1" x14ac:dyDescent="0.2">
      <c r="A47" s="16" t="s">
        <v>84</v>
      </c>
      <c r="B47" s="18" t="s">
        <v>43</v>
      </c>
      <c r="C47" s="18" t="s">
        <v>83</v>
      </c>
      <c r="D47" s="18" t="s">
        <v>263</v>
      </c>
      <c r="E47" s="17" t="s">
        <v>41</v>
      </c>
      <c r="F47" s="16" t="s">
        <v>1447</v>
      </c>
      <c r="G47" s="16" t="s">
        <v>1446</v>
      </c>
      <c r="H47" s="16" t="s">
        <v>1445</v>
      </c>
      <c r="I47" s="16" t="s">
        <v>1444</v>
      </c>
      <c r="J47" s="16" t="s">
        <v>1443</v>
      </c>
    </row>
    <row r="48" spans="1:10" ht="26.1" customHeight="1" x14ac:dyDescent="0.2">
      <c r="A48" s="16" t="s">
        <v>187</v>
      </c>
      <c r="B48" s="18" t="s">
        <v>43</v>
      </c>
      <c r="C48" s="18" t="s">
        <v>186</v>
      </c>
      <c r="D48" s="18" t="s">
        <v>263</v>
      </c>
      <c r="E48" s="17" t="s">
        <v>133</v>
      </c>
      <c r="F48" s="16" t="s">
        <v>1442</v>
      </c>
      <c r="G48" s="16" t="s">
        <v>1441</v>
      </c>
      <c r="H48" s="16" t="s">
        <v>1440</v>
      </c>
      <c r="I48" s="16" t="s">
        <v>1439</v>
      </c>
      <c r="J48" s="16" t="s">
        <v>1438</v>
      </c>
    </row>
    <row r="49" spans="1:10" ht="26.1" customHeight="1" x14ac:dyDescent="0.2">
      <c r="A49" s="16" t="s">
        <v>54</v>
      </c>
      <c r="B49" s="18" t="s">
        <v>43</v>
      </c>
      <c r="C49" s="18" t="s">
        <v>53</v>
      </c>
      <c r="D49" s="18" t="s">
        <v>263</v>
      </c>
      <c r="E49" s="17" t="s">
        <v>41</v>
      </c>
      <c r="F49" s="16" t="s">
        <v>1393</v>
      </c>
      <c r="G49" s="16" t="s">
        <v>1437</v>
      </c>
      <c r="H49" s="16" t="s">
        <v>1436</v>
      </c>
      <c r="I49" s="16" t="s">
        <v>921</v>
      </c>
      <c r="J49" s="16" t="s">
        <v>1435</v>
      </c>
    </row>
    <row r="50" spans="1:10" ht="51.95" customHeight="1" x14ac:dyDescent="0.2">
      <c r="A50" s="16" t="s">
        <v>171</v>
      </c>
      <c r="B50" s="18" t="s">
        <v>97</v>
      </c>
      <c r="C50" s="18" t="s">
        <v>170</v>
      </c>
      <c r="D50" s="18" t="s">
        <v>696</v>
      </c>
      <c r="E50" s="17" t="s">
        <v>133</v>
      </c>
      <c r="F50" s="16" t="s">
        <v>1434</v>
      </c>
      <c r="G50" s="16" t="s">
        <v>1433</v>
      </c>
      <c r="H50" s="16" t="s">
        <v>1432</v>
      </c>
      <c r="I50" s="16" t="s">
        <v>921</v>
      </c>
      <c r="J50" s="16" t="s">
        <v>1431</v>
      </c>
    </row>
    <row r="51" spans="1:10" ht="65.099999999999994" customHeight="1" x14ac:dyDescent="0.2">
      <c r="A51" s="16" t="s">
        <v>144</v>
      </c>
      <c r="B51" s="18" t="s">
        <v>97</v>
      </c>
      <c r="C51" s="18" t="s">
        <v>143</v>
      </c>
      <c r="D51" s="18" t="s">
        <v>668</v>
      </c>
      <c r="E51" s="17" t="s">
        <v>86</v>
      </c>
      <c r="F51" s="16" t="s">
        <v>1430</v>
      </c>
      <c r="G51" s="16" t="s">
        <v>836</v>
      </c>
      <c r="H51" s="16" t="s">
        <v>1429</v>
      </c>
      <c r="I51" s="16" t="s">
        <v>921</v>
      </c>
      <c r="J51" s="16" t="s">
        <v>1048</v>
      </c>
    </row>
    <row r="52" spans="1:10" ht="26.1" customHeight="1" x14ac:dyDescent="0.2">
      <c r="A52" s="16" t="s">
        <v>75</v>
      </c>
      <c r="B52" s="18" t="s">
        <v>43</v>
      </c>
      <c r="C52" s="18" t="s">
        <v>74</v>
      </c>
      <c r="D52" s="18" t="s">
        <v>263</v>
      </c>
      <c r="E52" s="17" t="s">
        <v>41</v>
      </c>
      <c r="F52" s="16" t="s">
        <v>1428</v>
      </c>
      <c r="G52" s="16" t="s">
        <v>1104</v>
      </c>
      <c r="H52" s="16" t="s">
        <v>1427</v>
      </c>
      <c r="I52" s="16" t="s">
        <v>1426</v>
      </c>
      <c r="J52" s="16" t="s">
        <v>1425</v>
      </c>
    </row>
    <row r="53" spans="1:10" ht="51.95" customHeight="1" x14ac:dyDescent="0.2">
      <c r="A53" s="16" t="s">
        <v>141</v>
      </c>
      <c r="B53" s="18" t="s">
        <v>97</v>
      </c>
      <c r="C53" s="18" t="s">
        <v>140</v>
      </c>
      <c r="D53" s="18" t="s">
        <v>668</v>
      </c>
      <c r="E53" s="17" t="s">
        <v>86</v>
      </c>
      <c r="F53" s="16" t="s">
        <v>1424</v>
      </c>
      <c r="G53" s="16" t="s">
        <v>1423</v>
      </c>
      <c r="H53" s="16" t="s">
        <v>1422</v>
      </c>
      <c r="I53" s="16" t="s">
        <v>1421</v>
      </c>
      <c r="J53" s="16" t="s">
        <v>1420</v>
      </c>
    </row>
    <row r="54" spans="1:10" ht="26.1" customHeight="1" x14ac:dyDescent="0.2">
      <c r="A54" s="16" t="s">
        <v>51</v>
      </c>
      <c r="B54" s="18" t="s">
        <v>43</v>
      </c>
      <c r="C54" s="18" t="s">
        <v>50</v>
      </c>
      <c r="D54" s="18" t="s">
        <v>263</v>
      </c>
      <c r="E54" s="17" t="s">
        <v>41</v>
      </c>
      <c r="F54" s="16" t="s">
        <v>1408</v>
      </c>
      <c r="G54" s="16" t="s">
        <v>1419</v>
      </c>
      <c r="H54" s="16" t="s">
        <v>1418</v>
      </c>
      <c r="I54" s="16" t="s">
        <v>792</v>
      </c>
      <c r="J54" s="16" t="s">
        <v>1417</v>
      </c>
    </row>
    <row r="55" spans="1:10" ht="26.1" customHeight="1" x14ac:dyDescent="0.2">
      <c r="A55" s="16" t="s">
        <v>81</v>
      </c>
      <c r="B55" s="18" t="s">
        <v>43</v>
      </c>
      <c r="C55" s="18" t="s">
        <v>80</v>
      </c>
      <c r="D55" s="18" t="s">
        <v>263</v>
      </c>
      <c r="E55" s="17" t="s">
        <v>41</v>
      </c>
      <c r="F55" s="16" t="s">
        <v>1416</v>
      </c>
      <c r="G55" s="16" t="s">
        <v>1415</v>
      </c>
      <c r="H55" s="16" t="s">
        <v>1414</v>
      </c>
      <c r="I55" s="16" t="s">
        <v>1410</v>
      </c>
      <c r="J55" s="16" t="s">
        <v>1413</v>
      </c>
    </row>
    <row r="56" spans="1:10" ht="26.1" customHeight="1" x14ac:dyDescent="0.2">
      <c r="A56" s="16" t="s">
        <v>63</v>
      </c>
      <c r="B56" s="18" t="s">
        <v>43</v>
      </c>
      <c r="C56" s="18" t="s">
        <v>62</v>
      </c>
      <c r="D56" s="18" t="s">
        <v>263</v>
      </c>
      <c r="E56" s="17" t="s">
        <v>41</v>
      </c>
      <c r="F56" s="16" t="s">
        <v>1393</v>
      </c>
      <c r="G56" s="16" t="s">
        <v>1412</v>
      </c>
      <c r="H56" s="16" t="s">
        <v>1411</v>
      </c>
      <c r="I56" s="16" t="s">
        <v>1410</v>
      </c>
      <c r="J56" s="16" t="s">
        <v>1409</v>
      </c>
    </row>
    <row r="57" spans="1:10" ht="26.1" customHeight="1" x14ac:dyDescent="0.2">
      <c r="A57" s="16" t="s">
        <v>60</v>
      </c>
      <c r="B57" s="18" t="s">
        <v>43</v>
      </c>
      <c r="C57" s="18" t="s">
        <v>59</v>
      </c>
      <c r="D57" s="18" t="s">
        <v>263</v>
      </c>
      <c r="E57" s="17" t="s">
        <v>41</v>
      </c>
      <c r="F57" s="16" t="s">
        <v>1408</v>
      </c>
      <c r="G57" s="16" t="s">
        <v>1407</v>
      </c>
      <c r="H57" s="16" t="s">
        <v>1406</v>
      </c>
      <c r="I57" s="16" t="s">
        <v>1399</v>
      </c>
      <c r="J57" s="16" t="s">
        <v>1405</v>
      </c>
    </row>
    <row r="58" spans="1:10" ht="26.1" customHeight="1" x14ac:dyDescent="0.2">
      <c r="A58" s="16" t="s">
        <v>66</v>
      </c>
      <c r="B58" s="18" t="s">
        <v>43</v>
      </c>
      <c r="C58" s="18" t="s">
        <v>65</v>
      </c>
      <c r="D58" s="18" t="s">
        <v>263</v>
      </c>
      <c r="E58" s="17" t="s">
        <v>41</v>
      </c>
      <c r="F58" s="16" t="s">
        <v>1397</v>
      </c>
      <c r="G58" s="16" t="s">
        <v>1404</v>
      </c>
      <c r="H58" s="16" t="s">
        <v>1403</v>
      </c>
      <c r="I58" s="16" t="s">
        <v>1399</v>
      </c>
      <c r="J58" s="16" t="s">
        <v>1402</v>
      </c>
    </row>
    <row r="59" spans="1:10" ht="26.1" customHeight="1" x14ac:dyDescent="0.2">
      <c r="A59" s="16" t="s">
        <v>57</v>
      </c>
      <c r="B59" s="18" t="s">
        <v>43</v>
      </c>
      <c r="C59" s="18" t="s">
        <v>56</v>
      </c>
      <c r="D59" s="18" t="s">
        <v>263</v>
      </c>
      <c r="E59" s="17" t="s">
        <v>41</v>
      </c>
      <c r="F59" s="16" t="s">
        <v>1389</v>
      </c>
      <c r="G59" s="16" t="s">
        <v>1401</v>
      </c>
      <c r="H59" s="16" t="s">
        <v>1400</v>
      </c>
      <c r="I59" s="16" t="s">
        <v>1399</v>
      </c>
      <c r="J59" s="16" t="s">
        <v>1398</v>
      </c>
    </row>
    <row r="60" spans="1:10" ht="26.1" customHeight="1" x14ac:dyDescent="0.2">
      <c r="A60" s="16" t="s">
        <v>69</v>
      </c>
      <c r="B60" s="18" t="s">
        <v>43</v>
      </c>
      <c r="C60" s="18" t="s">
        <v>68</v>
      </c>
      <c r="D60" s="18" t="s">
        <v>263</v>
      </c>
      <c r="E60" s="17" t="s">
        <v>41</v>
      </c>
      <c r="F60" s="16" t="s">
        <v>1397</v>
      </c>
      <c r="G60" s="16" t="s">
        <v>1396</v>
      </c>
      <c r="H60" s="16" t="s">
        <v>1395</v>
      </c>
      <c r="I60" s="16" t="s">
        <v>793</v>
      </c>
      <c r="J60" s="16" t="s">
        <v>1394</v>
      </c>
    </row>
    <row r="61" spans="1:10" ht="26.1" customHeight="1" x14ac:dyDescent="0.2">
      <c r="A61" s="16" t="s">
        <v>78</v>
      </c>
      <c r="B61" s="18" t="s">
        <v>43</v>
      </c>
      <c r="C61" s="18" t="s">
        <v>77</v>
      </c>
      <c r="D61" s="18" t="s">
        <v>263</v>
      </c>
      <c r="E61" s="17" t="s">
        <v>41</v>
      </c>
      <c r="F61" s="16" t="s">
        <v>1393</v>
      </c>
      <c r="G61" s="16" t="s">
        <v>1392</v>
      </c>
      <c r="H61" s="16" t="s">
        <v>1391</v>
      </c>
      <c r="I61" s="16" t="s">
        <v>793</v>
      </c>
      <c r="J61" s="16" t="s">
        <v>1390</v>
      </c>
    </row>
    <row r="62" spans="1:10" ht="26.1" customHeight="1" x14ac:dyDescent="0.2">
      <c r="A62" s="16" t="s">
        <v>72</v>
      </c>
      <c r="B62" s="18" t="s">
        <v>43</v>
      </c>
      <c r="C62" s="18" t="s">
        <v>71</v>
      </c>
      <c r="D62" s="18" t="s">
        <v>263</v>
      </c>
      <c r="E62" s="17" t="s">
        <v>41</v>
      </c>
      <c r="F62" s="16" t="s">
        <v>1389</v>
      </c>
      <c r="G62" s="16" t="s">
        <v>1388</v>
      </c>
      <c r="H62" s="16" t="s">
        <v>1387</v>
      </c>
      <c r="I62" s="16" t="s">
        <v>793</v>
      </c>
      <c r="J62" s="16" t="s">
        <v>1386</v>
      </c>
    </row>
    <row r="63" spans="1:10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 x14ac:dyDescent="0.2">
      <c r="A64" s="128" t="s">
        <v>27</v>
      </c>
      <c r="B64" s="128"/>
      <c r="C64" s="128"/>
      <c r="D64" s="12" t="s">
        <v>28</v>
      </c>
      <c r="E64" s="11"/>
      <c r="F64" s="124" t="s">
        <v>29</v>
      </c>
      <c r="G64" s="128"/>
      <c r="H64" s="129">
        <v>285456.36</v>
      </c>
      <c r="I64" s="128"/>
      <c r="J64" s="128"/>
    </row>
    <row r="65" spans="1:10" x14ac:dyDescent="0.2">
      <c r="A65" s="128" t="s">
        <v>30</v>
      </c>
      <c r="B65" s="128"/>
      <c r="C65" s="128"/>
      <c r="D65" s="12" t="s">
        <v>31</v>
      </c>
      <c r="E65" s="11"/>
      <c r="F65" s="124" t="s">
        <v>32</v>
      </c>
      <c r="G65" s="128"/>
      <c r="H65" s="129">
        <v>67177.84</v>
      </c>
      <c r="I65" s="128"/>
      <c r="J65" s="128"/>
    </row>
    <row r="66" spans="1:10" x14ac:dyDescent="0.2">
      <c r="A66" s="128" t="s">
        <v>33</v>
      </c>
      <c r="B66" s="128"/>
      <c r="C66" s="128"/>
      <c r="D66" s="12" t="s">
        <v>34</v>
      </c>
      <c r="E66" s="11"/>
      <c r="F66" s="124" t="s">
        <v>35</v>
      </c>
      <c r="G66" s="128"/>
      <c r="H66" s="129">
        <v>352634.2</v>
      </c>
      <c r="I66" s="128"/>
      <c r="J66" s="128"/>
    </row>
    <row r="67" spans="1:10" ht="60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 ht="69.95" customHeight="1" x14ac:dyDescent="0.2">
      <c r="A68" s="130"/>
      <c r="B68" s="105"/>
      <c r="C68" s="105"/>
      <c r="D68" s="105"/>
      <c r="E68" s="105"/>
      <c r="F68" s="105"/>
      <c r="G68" s="105"/>
      <c r="H68" s="105"/>
      <c r="I68" s="105"/>
      <c r="J68" s="105"/>
    </row>
  </sheetData>
  <mergeCells count="16">
    <mergeCell ref="A1:J6"/>
    <mergeCell ref="A66:C66"/>
    <mergeCell ref="F66:G66"/>
    <mergeCell ref="H66:J66"/>
    <mergeCell ref="A68:J68"/>
    <mergeCell ref="A64:C64"/>
    <mergeCell ref="F64:G64"/>
    <mergeCell ref="H64:J64"/>
    <mergeCell ref="A65:C65"/>
    <mergeCell ref="F65:G65"/>
    <mergeCell ref="H65:J65"/>
    <mergeCell ref="E7:G7"/>
    <mergeCell ref="H7:J7"/>
    <mergeCell ref="E8:G8"/>
    <mergeCell ref="H8:J8"/>
    <mergeCell ref="A9:J9"/>
  </mergeCells>
  <pageMargins left="0.5" right="0.5" top="1" bottom="1" header="0.5" footer="0.5"/>
  <pageSetup paperSize="9" scale="48" fitToHeight="0" orientation="portrait" r:id="rId1"/>
  <headerFooter>
    <oddHeader xml:space="preserve">&amp;L </oddHeader>
    <oddFooter xml:space="preserve">&amp;L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showOutlineSymbols="0" view="pageBreakPreview" zoomScale="70" zoomScaleNormal="70" zoomScaleSheetLayoutView="70" zoomScalePageLayoutView="55" workbookViewId="0">
      <selection activeCell="J27" sqref="J27"/>
    </sheetView>
  </sheetViews>
  <sheetFormatPr defaultRowHeight="14.25" x14ac:dyDescent="0.2"/>
  <cols>
    <col min="1" max="1" width="20" bestFit="1" customWidth="1"/>
    <col min="2" max="2" width="60" bestFit="1" customWidth="1"/>
    <col min="3" max="3" width="16.25" customWidth="1"/>
    <col min="4" max="5" width="15.75" bestFit="1" customWidth="1"/>
    <col min="6" max="6" width="17.25" bestFit="1" customWidth="1"/>
    <col min="7" max="7" width="15.75" bestFit="1" customWidth="1"/>
    <col min="8" max="8" width="17" bestFit="1" customWidth="1"/>
    <col min="9" max="9" width="17.625" bestFit="1" customWidth="1"/>
    <col min="10" max="10" width="17.375" bestFit="1" customWidth="1"/>
    <col min="11" max="11" width="20.5" bestFit="1" customWidth="1"/>
    <col min="12" max="13" width="12" bestFit="1" customWidth="1"/>
    <col min="14" max="14" width="14.125" bestFit="1" customWidth="1"/>
    <col min="15" max="29" width="12" bestFit="1" customWidth="1"/>
  </cols>
  <sheetData>
    <row r="1" spans="1:15" ht="14.25" customHeight="1" x14ac:dyDescent="0.2">
      <c r="A1" s="106" t="s">
        <v>1693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5" ht="14.25" customHeight="1" x14ac:dyDescent="0.2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5" ht="14.25" customHeight="1" x14ac:dyDescent="0.2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1"/>
    </row>
    <row r="4" spans="1:15" ht="14.25" customHeight="1" x14ac:dyDescent="0.2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1"/>
    </row>
    <row r="5" spans="1:15" ht="14.25" customHeight="1" x14ac:dyDescent="0.2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5" ht="14.25" customHeight="1" x14ac:dyDescent="0.2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4"/>
    </row>
    <row r="7" spans="1:15" ht="15" x14ac:dyDescent="0.2">
      <c r="A7" s="25"/>
      <c r="B7" s="25" t="s">
        <v>0</v>
      </c>
      <c r="C7" s="25" t="s">
        <v>1</v>
      </c>
      <c r="D7" s="123" t="s">
        <v>2</v>
      </c>
      <c r="E7" s="123"/>
      <c r="F7" s="123" t="s">
        <v>3</v>
      </c>
      <c r="G7" s="123"/>
    </row>
    <row r="8" spans="1:15" ht="95.1" customHeight="1" x14ac:dyDescent="0.2">
      <c r="A8" s="24"/>
      <c r="B8" s="24" t="s">
        <v>4</v>
      </c>
      <c r="C8" s="24" t="s">
        <v>5</v>
      </c>
      <c r="D8" s="124" t="s">
        <v>6</v>
      </c>
      <c r="E8" s="124"/>
      <c r="F8" s="124" t="s">
        <v>7</v>
      </c>
      <c r="G8" s="124"/>
    </row>
    <row r="9" spans="1:15" ht="15" x14ac:dyDescent="0.25">
      <c r="A9" s="125" t="s">
        <v>1693</v>
      </c>
      <c r="B9" s="105"/>
      <c r="C9" s="105"/>
      <c r="D9" s="105"/>
      <c r="E9" s="105"/>
      <c r="F9" s="105"/>
      <c r="G9" s="105"/>
    </row>
    <row r="10" spans="1:15" ht="15" x14ac:dyDescent="0.2">
      <c r="A10" s="82" t="s">
        <v>9</v>
      </c>
      <c r="B10" s="83" t="s">
        <v>10</v>
      </c>
      <c r="C10" s="80" t="s">
        <v>1695</v>
      </c>
      <c r="D10" s="80" t="s">
        <v>1696</v>
      </c>
      <c r="E10" s="80" t="s">
        <v>1697</v>
      </c>
      <c r="F10" s="80" t="s">
        <v>1698</v>
      </c>
      <c r="G10" s="80" t="s">
        <v>1699</v>
      </c>
      <c r="H10" s="80" t="s">
        <v>1700</v>
      </c>
      <c r="I10" s="80" t="s">
        <v>1701</v>
      </c>
      <c r="J10" s="80" t="s">
        <v>1702</v>
      </c>
      <c r="K10" s="81" t="s">
        <v>1650</v>
      </c>
    </row>
    <row r="11" spans="1:15" ht="24" customHeight="1" x14ac:dyDescent="0.2">
      <c r="A11" s="137" t="s">
        <v>13</v>
      </c>
      <c r="B11" s="135" t="s">
        <v>14</v>
      </c>
      <c r="C11" s="88">
        <v>3.3599999999999998E-2</v>
      </c>
      <c r="D11" s="88">
        <v>3.6600000000000001E-2</v>
      </c>
      <c r="E11" s="88">
        <v>5.3499999999999999E-2</v>
      </c>
      <c r="F11" s="88">
        <v>0.2291</v>
      </c>
      <c r="G11" s="88">
        <v>0.26429999999999998</v>
      </c>
      <c r="H11" s="88">
        <v>0.25640000000000002</v>
      </c>
      <c r="I11" s="88">
        <v>0.1153</v>
      </c>
      <c r="J11" s="88">
        <v>1.12E-2</v>
      </c>
      <c r="K11" s="91">
        <f>K12/K25</f>
        <v>5.0192635881601957E-2</v>
      </c>
    </row>
    <row r="12" spans="1:15" ht="24" customHeight="1" x14ac:dyDescent="0.2">
      <c r="A12" s="138"/>
      <c r="B12" s="136"/>
      <c r="C12" s="89">
        <v>594.62</v>
      </c>
      <c r="D12" s="89">
        <v>648.45000000000005</v>
      </c>
      <c r="E12" s="89">
        <v>946.35</v>
      </c>
      <c r="F12" s="89">
        <v>4054.72</v>
      </c>
      <c r="G12" s="89">
        <v>4678.4799999999996</v>
      </c>
      <c r="H12" s="89">
        <v>4538.09</v>
      </c>
      <c r="I12" s="89">
        <v>2041.34</v>
      </c>
      <c r="J12" s="89">
        <v>197.59</v>
      </c>
      <c r="K12" s="92">
        <f>SUM(C12:J12)</f>
        <v>17699.64</v>
      </c>
      <c r="N12" s="84"/>
      <c r="O12" s="85"/>
    </row>
    <row r="13" spans="1:15" ht="24" customHeight="1" x14ac:dyDescent="0.2">
      <c r="A13" s="137" t="s">
        <v>15</v>
      </c>
      <c r="B13" s="135" t="s">
        <v>16</v>
      </c>
      <c r="C13" s="87">
        <v>1</v>
      </c>
      <c r="D13" s="79" t="s">
        <v>785</v>
      </c>
      <c r="E13" s="79" t="s">
        <v>785</v>
      </c>
      <c r="F13" s="79" t="s">
        <v>785</v>
      </c>
      <c r="G13" s="79" t="s">
        <v>785</v>
      </c>
      <c r="H13" s="79" t="s">
        <v>785</v>
      </c>
      <c r="I13" s="79" t="s">
        <v>785</v>
      </c>
      <c r="J13" s="79" t="s">
        <v>785</v>
      </c>
      <c r="K13" s="91">
        <f>K14/K25</f>
        <v>3.1908703126355874E-2</v>
      </c>
      <c r="N13" s="84"/>
      <c r="O13" s="85"/>
    </row>
    <row r="14" spans="1:15" ht="24" customHeight="1" x14ac:dyDescent="0.2">
      <c r="A14" s="138"/>
      <c r="B14" s="136"/>
      <c r="C14" s="89">
        <f>C13*K14</f>
        <v>11252.1</v>
      </c>
      <c r="D14" s="79"/>
      <c r="E14" s="79"/>
      <c r="F14" s="79"/>
      <c r="G14" s="79"/>
      <c r="H14" s="79"/>
      <c r="I14" s="79"/>
      <c r="J14" s="79"/>
      <c r="K14" s="92">
        <f>Sintético!M14</f>
        <v>11252.1</v>
      </c>
      <c r="N14" s="84"/>
      <c r="O14" s="85"/>
    </row>
    <row r="15" spans="1:15" ht="24" customHeight="1" x14ac:dyDescent="0.2">
      <c r="A15" s="137" t="s">
        <v>17</v>
      </c>
      <c r="B15" s="135" t="s">
        <v>18</v>
      </c>
      <c r="C15" s="79"/>
      <c r="D15" s="87">
        <v>0.45</v>
      </c>
      <c r="E15" s="87">
        <v>0.45</v>
      </c>
      <c r="F15" s="87">
        <v>0.1</v>
      </c>
      <c r="G15" s="79" t="s">
        <v>785</v>
      </c>
      <c r="H15" s="79" t="s">
        <v>785</v>
      </c>
      <c r="I15" s="79" t="s">
        <v>785</v>
      </c>
      <c r="J15" s="79" t="s">
        <v>785</v>
      </c>
      <c r="K15" s="91">
        <f>K16/K25</f>
        <v>7.7328035681167626E-2</v>
      </c>
      <c r="N15" s="84"/>
      <c r="O15" s="85"/>
    </row>
    <row r="16" spans="1:15" ht="24" customHeight="1" x14ac:dyDescent="0.2">
      <c r="A16" s="138"/>
      <c r="B16" s="136"/>
      <c r="C16" s="79"/>
      <c r="D16" s="89">
        <f>D15*K16</f>
        <v>12270.8295</v>
      </c>
      <c r="E16" s="89">
        <f>E15*K16</f>
        <v>12270.8295</v>
      </c>
      <c r="F16" s="89">
        <f>F15*K16</f>
        <v>2726.8510000000001</v>
      </c>
      <c r="G16" s="79"/>
      <c r="H16" s="79"/>
      <c r="I16" s="79"/>
      <c r="J16" s="79"/>
      <c r="K16" s="92">
        <f>Sintético!M17</f>
        <v>27268.51</v>
      </c>
      <c r="N16" s="84"/>
      <c r="O16" s="85"/>
    </row>
    <row r="17" spans="1:15" ht="24" customHeight="1" x14ac:dyDescent="0.2">
      <c r="A17" s="137" t="s">
        <v>19</v>
      </c>
      <c r="B17" s="135" t="s">
        <v>20</v>
      </c>
      <c r="C17" s="79"/>
      <c r="D17" s="79" t="s">
        <v>785</v>
      </c>
      <c r="E17" s="87">
        <v>0.2</v>
      </c>
      <c r="F17" s="87">
        <v>0.4</v>
      </c>
      <c r="G17" s="87">
        <v>0.4</v>
      </c>
      <c r="H17" s="79" t="s">
        <v>785</v>
      </c>
      <c r="I17" s="79" t="s">
        <v>785</v>
      </c>
      <c r="J17" s="79" t="s">
        <v>785</v>
      </c>
      <c r="K17" s="91">
        <f>K18/K25</f>
        <v>7.9930505889672654E-2</v>
      </c>
      <c r="N17" s="84"/>
      <c r="O17" s="85"/>
    </row>
    <row r="18" spans="1:15" ht="24" customHeight="1" x14ac:dyDescent="0.2">
      <c r="A18" s="138"/>
      <c r="B18" s="136"/>
      <c r="C18" s="79"/>
      <c r="D18" s="79"/>
      <c r="E18" s="89">
        <f>E17*K18</f>
        <v>5637.2460000000001</v>
      </c>
      <c r="F18" s="89">
        <f>F17*K18</f>
        <v>11274.492</v>
      </c>
      <c r="G18" s="89">
        <f>G17*K18</f>
        <v>11274.492</v>
      </c>
      <c r="H18" s="79"/>
      <c r="I18" s="79"/>
      <c r="J18" s="79"/>
      <c r="K18" s="92">
        <f>Sintético!M28</f>
        <v>28186.23</v>
      </c>
      <c r="N18" s="84"/>
      <c r="O18" s="85"/>
    </row>
    <row r="19" spans="1:15" ht="24" customHeight="1" x14ac:dyDescent="0.2">
      <c r="A19" s="137" t="s">
        <v>21</v>
      </c>
      <c r="B19" s="135" t="s">
        <v>22</v>
      </c>
      <c r="C19" s="79"/>
      <c r="D19" s="79" t="s">
        <v>785</v>
      </c>
      <c r="E19" s="79" t="s">
        <v>785</v>
      </c>
      <c r="F19" s="88">
        <v>0.60850000000000004</v>
      </c>
      <c r="G19" s="88"/>
      <c r="H19" s="88">
        <v>0.39150000000000001</v>
      </c>
      <c r="I19" s="79" t="s">
        <v>785</v>
      </c>
      <c r="J19" s="79" t="s">
        <v>785</v>
      </c>
      <c r="K19" s="91">
        <f>K20/K25</f>
        <v>0.20231959917671061</v>
      </c>
      <c r="N19" s="84"/>
      <c r="O19" s="85"/>
    </row>
    <row r="20" spans="1:15" ht="24" customHeight="1" x14ac:dyDescent="0.2">
      <c r="A20" s="138"/>
      <c r="B20" s="136"/>
      <c r="C20" s="79"/>
      <c r="D20" s="79"/>
      <c r="E20" s="79"/>
      <c r="F20" s="89">
        <v>43412.67</v>
      </c>
      <c r="G20" s="79"/>
      <c r="H20" s="89">
        <v>27932.14</v>
      </c>
      <c r="I20" s="79"/>
      <c r="J20" s="79"/>
      <c r="K20" s="92">
        <f>SUM(C20:J20)</f>
        <v>71344.81</v>
      </c>
      <c r="O20" s="86"/>
    </row>
    <row r="21" spans="1:15" ht="24" customHeight="1" x14ac:dyDescent="0.2">
      <c r="A21" s="137" t="s">
        <v>23</v>
      </c>
      <c r="B21" s="135" t="s">
        <v>24</v>
      </c>
      <c r="C21" s="79"/>
      <c r="D21" s="79" t="s">
        <v>785</v>
      </c>
      <c r="E21" s="79" t="s">
        <v>785</v>
      </c>
      <c r="F21" s="90">
        <v>0.1</v>
      </c>
      <c r="G21" s="87">
        <v>0.4</v>
      </c>
      <c r="H21" s="87">
        <v>0.3</v>
      </c>
      <c r="I21" s="87">
        <v>0.2</v>
      </c>
      <c r="J21" s="79" t="s">
        <v>785</v>
      </c>
      <c r="K21" s="91">
        <f>K22/K25</f>
        <v>0.54771746472690408</v>
      </c>
    </row>
    <row r="22" spans="1:15" ht="24" customHeight="1" x14ac:dyDescent="0.2">
      <c r="A22" s="138"/>
      <c r="B22" s="136"/>
      <c r="C22" s="79"/>
      <c r="D22" s="79"/>
      <c r="E22" s="79"/>
      <c r="F22" s="89">
        <f>F21*K22</f>
        <v>19314.391</v>
      </c>
      <c r="G22" s="89">
        <f>G21*K22</f>
        <v>77257.563999999998</v>
      </c>
      <c r="H22" s="89">
        <f>H21*K22</f>
        <v>57943.173000000003</v>
      </c>
      <c r="I22" s="89">
        <f>I21*K22</f>
        <v>38628.781999999999</v>
      </c>
      <c r="J22" s="79"/>
      <c r="K22" s="92">
        <f>Sintético!M44</f>
        <v>193143.91</v>
      </c>
    </row>
    <row r="23" spans="1:15" ht="24" customHeight="1" x14ac:dyDescent="0.2">
      <c r="A23" s="137" t="s">
        <v>25</v>
      </c>
      <c r="B23" s="135" t="s">
        <v>26</v>
      </c>
      <c r="C23" s="79"/>
      <c r="D23" s="79" t="s">
        <v>785</v>
      </c>
      <c r="E23" s="79" t="s">
        <v>785</v>
      </c>
      <c r="F23" s="79" t="s">
        <v>785</v>
      </c>
      <c r="G23" s="79" t="s">
        <v>785</v>
      </c>
      <c r="H23" s="79" t="s">
        <v>785</v>
      </c>
      <c r="I23" s="79" t="s">
        <v>785</v>
      </c>
      <c r="J23" s="87">
        <v>1</v>
      </c>
      <c r="K23" s="91">
        <f>K24/K25</f>
        <v>1.0603055517587348E-2</v>
      </c>
    </row>
    <row r="24" spans="1:15" ht="24" customHeight="1" x14ac:dyDescent="0.2">
      <c r="A24" s="138"/>
      <c r="B24" s="136"/>
      <c r="C24" s="79"/>
      <c r="D24" s="79"/>
      <c r="E24" s="79"/>
      <c r="F24" s="79"/>
      <c r="G24" s="79"/>
      <c r="H24" s="79"/>
      <c r="I24" s="79"/>
      <c r="J24" s="89">
        <f>J23*K24</f>
        <v>3739</v>
      </c>
      <c r="K24" s="92">
        <f>Sintético!M68</f>
        <v>3739</v>
      </c>
    </row>
    <row r="25" spans="1:15" ht="30.75" customHeight="1" x14ac:dyDescent="0.2">
      <c r="A25" s="93"/>
      <c r="B25" s="94"/>
      <c r="C25" s="95"/>
      <c r="D25" s="96"/>
      <c r="E25" s="96"/>
      <c r="F25" s="96"/>
      <c r="G25" s="96"/>
      <c r="H25" s="96"/>
      <c r="I25" s="96"/>
      <c r="J25" s="96"/>
      <c r="K25" s="97">
        <f>K12+K14+K16+K18+K20+K22+K24</f>
        <v>352634.19999999995</v>
      </c>
    </row>
    <row r="26" spans="1:15" ht="29.25" customHeight="1" x14ac:dyDescent="0.2">
      <c r="A26" s="139" t="s">
        <v>1703</v>
      </c>
      <c r="B26" s="140"/>
      <c r="C26" s="100">
        <f>C14+C12</f>
        <v>11846.720000000001</v>
      </c>
      <c r="D26" s="100">
        <f>D16+D12</f>
        <v>12919.279500000001</v>
      </c>
      <c r="E26" s="100">
        <f>E18+E16+E12</f>
        <v>18854.425499999998</v>
      </c>
      <c r="F26" s="100">
        <f>F22+F20+F18+F16+F12</f>
        <v>80783.123999999996</v>
      </c>
      <c r="G26" s="100">
        <f>G22+G18+G12</f>
        <v>93210.535999999993</v>
      </c>
      <c r="H26" s="100">
        <f>H22+H20+H12</f>
        <v>90413.402999999991</v>
      </c>
      <c r="I26" s="100">
        <f>I22+I12</f>
        <v>40670.121999999996</v>
      </c>
      <c r="J26" s="100">
        <f>J24+J12</f>
        <v>3936.59</v>
      </c>
      <c r="K26" s="99"/>
    </row>
    <row r="27" spans="1:15" ht="23.25" customHeight="1" x14ac:dyDescent="0.2">
      <c r="A27" s="141" t="s">
        <v>1704</v>
      </c>
      <c r="B27" s="141"/>
      <c r="C27" s="101">
        <f>C26</f>
        <v>11846.720000000001</v>
      </c>
      <c r="D27" s="102">
        <f t="shared" ref="D27:J27" si="0">C27+D26</f>
        <v>24765.999500000002</v>
      </c>
      <c r="E27" s="102">
        <f t="shared" si="0"/>
        <v>43620.425000000003</v>
      </c>
      <c r="F27" s="102">
        <f t="shared" si="0"/>
        <v>124403.549</v>
      </c>
      <c r="G27" s="102">
        <f t="shared" si="0"/>
        <v>217614.08499999999</v>
      </c>
      <c r="H27" s="102">
        <f t="shared" si="0"/>
        <v>308027.48800000001</v>
      </c>
      <c r="I27" s="102">
        <f t="shared" si="0"/>
        <v>348697.61</v>
      </c>
      <c r="J27" s="102">
        <f t="shared" si="0"/>
        <v>352634.2</v>
      </c>
      <c r="K27" s="98"/>
    </row>
    <row r="28" spans="1:15" ht="27" customHeight="1" x14ac:dyDescent="0.2">
      <c r="A28" s="141" t="s">
        <v>1705</v>
      </c>
      <c r="B28" s="141"/>
      <c r="C28" s="103">
        <f>C27/J27</f>
        <v>3.3594926413830536E-2</v>
      </c>
      <c r="D28" s="103">
        <f>D27/J27</f>
        <v>7.0231416862006013E-2</v>
      </c>
      <c r="E28" s="103">
        <f>E27/J27</f>
        <v>0.12369879325374566</v>
      </c>
      <c r="F28" s="103">
        <f>F27/J27</f>
        <v>0.35278356154904994</v>
      </c>
      <c r="G28" s="103">
        <f>G27/J27</f>
        <v>0.61710998252580151</v>
      </c>
      <c r="H28" s="103">
        <f>H27/J27</f>
        <v>0.87350429425166365</v>
      </c>
      <c r="I28" s="103">
        <f>I27/J27</f>
        <v>0.98883661879647511</v>
      </c>
      <c r="J28" s="103">
        <f>J27/J27</f>
        <v>1</v>
      </c>
      <c r="K28" s="98"/>
    </row>
    <row r="29" spans="1:15" ht="24" customHeight="1" x14ac:dyDescent="0.2">
      <c r="A29" s="13"/>
      <c r="B29" s="13"/>
      <c r="C29" s="13"/>
      <c r="D29" s="13"/>
      <c r="E29" s="13"/>
      <c r="F29" s="13"/>
      <c r="G29" s="13"/>
    </row>
    <row r="30" spans="1:15" ht="60" customHeight="1" x14ac:dyDescent="0.2">
      <c r="A30" s="10"/>
      <c r="B30" s="10"/>
      <c r="C30" s="10"/>
      <c r="D30" s="10"/>
      <c r="E30" s="10"/>
      <c r="F30" s="10"/>
      <c r="G30" s="10"/>
    </row>
    <row r="31" spans="1:15" ht="69.95" customHeight="1" x14ac:dyDescent="0.2">
      <c r="A31" s="130"/>
      <c r="B31" s="105"/>
      <c r="C31" s="105"/>
      <c r="D31" s="105"/>
      <c r="E31" s="105"/>
      <c r="F31" s="105"/>
      <c r="G31" s="105"/>
    </row>
  </sheetData>
  <mergeCells count="24">
    <mergeCell ref="A26:B26"/>
    <mergeCell ref="A27:B27"/>
    <mergeCell ref="A28:B28"/>
    <mergeCell ref="A31:G31"/>
    <mergeCell ref="D7:E7"/>
    <mergeCell ref="F7:G7"/>
    <mergeCell ref="D8:E8"/>
    <mergeCell ref="F8:G8"/>
    <mergeCell ref="A9:G9"/>
    <mergeCell ref="A23:A24"/>
    <mergeCell ref="B19:B20"/>
    <mergeCell ref="B21:B22"/>
    <mergeCell ref="B23:B24"/>
    <mergeCell ref="A15:A16"/>
    <mergeCell ref="B15:B16"/>
    <mergeCell ref="A17:A18"/>
    <mergeCell ref="B17:B18"/>
    <mergeCell ref="A19:A20"/>
    <mergeCell ref="A21:A22"/>
    <mergeCell ref="A1:K6"/>
    <mergeCell ref="A11:A12"/>
    <mergeCell ref="B11:B12"/>
    <mergeCell ref="A13:A14"/>
    <mergeCell ref="B13:B14"/>
  </mergeCells>
  <pageMargins left="0.5" right="0.5" top="1" bottom="1" header="0.5" footer="0.5"/>
  <pageSetup paperSize="9" scale="49" orientation="landscape" r:id="rId1"/>
  <headerFooter>
    <oddHeader xml:space="preserve">&amp;L </oddHeader>
    <oddFooter xml:space="preserve">&amp;L </oddFooter>
  </headerFooter>
  <colBreaks count="1" manualBreakCount="1">
    <brk id="11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K65536"/>
  <sheetViews>
    <sheetView showGridLines="0" view="pageBreakPreview" topLeftCell="A25" zoomScale="85" zoomScaleNormal="70" zoomScaleSheetLayoutView="85" workbookViewId="0">
      <selection activeCell="E21" sqref="E21"/>
    </sheetView>
  </sheetViews>
  <sheetFormatPr defaultColWidth="0" defaultRowHeight="12.75" customHeight="1" zeroHeight="1" x14ac:dyDescent="0.2"/>
  <cols>
    <col min="1" max="1" width="1.75" style="46" customWidth="1"/>
    <col min="2" max="2" width="18.875" style="46" customWidth="1"/>
    <col min="3" max="3" width="9.625" style="46" bestFit="1" customWidth="1"/>
    <col min="4" max="4" width="11.75" style="46" bestFit="1" customWidth="1"/>
    <col min="5" max="5" width="18" style="46" bestFit="1" customWidth="1"/>
    <col min="6" max="10" width="8" style="46" customWidth="1"/>
    <col min="11" max="11" width="6.375" style="46" customWidth="1"/>
    <col min="12" max="12" width="1.75" style="46" customWidth="1"/>
    <col min="13" max="256" width="0" style="46" hidden="1"/>
    <col min="257" max="257" width="1.75" style="46" customWidth="1"/>
    <col min="258" max="258" width="18.875" style="46" customWidth="1"/>
    <col min="259" max="259" width="7.125" style="46" bestFit="1" customWidth="1"/>
    <col min="260" max="260" width="9.875" style="46" bestFit="1" customWidth="1"/>
    <col min="261" max="261" width="16.25" style="46" customWidth="1"/>
    <col min="262" max="266" width="8" style="46" customWidth="1"/>
    <col min="267" max="267" width="6.375" style="46" customWidth="1"/>
    <col min="268" max="268" width="1.75" style="46" customWidth="1"/>
    <col min="269" max="512" width="0" style="46" hidden="1"/>
    <col min="513" max="513" width="1.75" style="46" customWidth="1"/>
    <col min="514" max="514" width="18.875" style="46" customWidth="1"/>
    <col min="515" max="515" width="7.125" style="46" bestFit="1" customWidth="1"/>
    <col min="516" max="516" width="9.875" style="46" bestFit="1" customWidth="1"/>
    <col min="517" max="517" width="16.25" style="46" customWidth="1"/>
    <col min="518" max="522" width="8" style="46" customWidth="1"/>
    <col min="523" max="523" width="6.375" style="46" customWidth="1"/>
    <col min="524" max="524" width="1.75" style="46" customWidth="1"/>
    <col min="525" max="768" width="0" style="46" hidden="1"/>
    <col min="769" max="769" width="1.75" style="46" customWidth="1"/>
    <col min="770" max="770" width="18.875" style="46" customWidth="1"/>
    <col min="771" max="771" width="7.125" style="46" bestFit="1" customWidth="1"/>
    <col min="772" max="772" width="9.875" style="46" bestFit="1" customWidth="1"/>
    <col min="773" max="773" width="16.25" style="46" customWidth="1"/>
    <col min="774" max="778" width="8" style="46" customWidth="1"/>
    <col min="779" max="779" width="6.375" style="46" customWidth="1"/>
    <col min="780" max="780" width="1.75" style="46" customWidth="1"/>
    <col min="781" max="1024" width="0" style="46" hidden="1"/>
    <col min="1025" max="1025" width="1.75" style="46" customWidth="1"/>
    <col min="1026" max="1026" width="18.875" style="46" customWidth="1"/>
    <col min="1027" max="1027" width="7.125" style="46" bestFit="1" customWidth="1"/>
    <col min="1028" max="1028" width="9.875" style="46" bestFit="1" customWidth="1"/>
    <col min="1029" max="1029" width="16.25" style="46" customWidth="1"/>
    <col min="1030" max="1034" width="8" style="46" customWidth="1"/>
    <col min="1035" max="1035" width="6.375" style="46" customWidth="1"/>
    <col min="1036" max="1036" width="1.75" style="46" customWidth="1"/>
    <col min="1037" max="1280" width="0" style="46" hidden="1"/>
    <col min="1281" max="1281" width="1.75" style="46" customWidth="1"/>
    <col min="1282" max="1282" width="18.875" style="46" customWidth="1"/>
    <col min="1283" max="1283" width="7.125" style="46" bestFit="1" customWidth="1"/>
    <col min="1284" max="1284" width="9.875" style="46" bestFit="1" customWidth="1"/>
    <col min="1285" max="1285" width="16.25" style="46" customWidth="1"/>
    <col min="1286" max="1290" width="8" style="46" customWidth="1"/>
    <col min="1291" max="1291" width="6.375" style="46" customWidth="1"/>
    <col min="1292" max="1292" width="1.75" style="46" customWidth="1"/>
    <col min="1293" max="1536" width="0" style="46" hidden="1"/>
    <col min="1537" max="1537" width="1.75" style="46" customWidth="1"/>
    <col min="1538" max="1538" width="18.875" style="46" customWidth="1"/>
    <col min="1539" max="1539" width="7.125" style="46" bestFit="1" customWidth="1"/>
    <col min="1540" max="1540" width="9.875" style="46" bestFit="1" customWidth="1"/>
    <col min="1541" max="1541" width="16.25" style="46" customWidth="1"/>
    <col min="1542" max="1546" width="8" style="46" customWidth="1"/>
    <col min="1547" max="1547" width="6.375" style="46" customWidth="1"/>
    <col min="1548" max="1548" width="1.75" style="46" customWidth="1"/>
    <col min="1549" max="1792" width="0" style="46" hidden="1"/>
    <col min="1793" max="1793" width="1.75" style="46" customWidth="1"/>
    <col min="1794" max="1794" width="18.875" style="46" customWidth="1"/>
    <col min="1795" max="1795" width="7.125" style="46" bestFit="1" customWidth="1"/>
    <col min="1796" max="1796" width="9.875" style="46" bestFit="1" customWidth="1"/>
    <col min="1797" max="1797" width="16.25" style="46" customWidth="1"/>
    <col min="1798" max="1802" width="8" style="46" customWidth="1"/>
    <col min="1803" max="1803" width="6.375" style="46" customWidth="1"/>
    <col min="1804" max="1804" width="1.75" style="46" customWidth="1"/>
    <col min="1805" max="2048" width="0" style="46" hidden="1"/>
    <col min="2049" max="2049" width="1.75" style="46" customWidth="1"/>
    <col min="2050" max="2050" width="18.875" style="46" customWidth="1"/>
    <col min="2051" max="2051" width="7.125" style="46" bestFit="1" customWidth="1"/>
    <col min="2052" max="2052" width="9.875" style="46" bestFit="1" customWidth="1"/>
    <col min="2053" max="2053" width="16.25" style="46" customWidth="1"/>
    <col min="2054" max="2058" width="8" style="46" customWidth="1"/>
    <col min="2059" max="2059" width="6.375" style="46" customWidth="1"/>
    <col min="2060" max="2060" width="1.75" style="46" customWidth="1"/>
    <col min="2061" max="2304" width="0" style="46" hidden="1"/>
    <col min="2305" max="2305" width="1.75" style="46" customWidth="1"/>
    <col min="2306" max="2306" width="18.875" style="46" customWidth="1"/>
    <col min="2307" max="2307" width="7.125" style="46" bestFit="1" customWidth="1"/>
    <col min="2308" max="2308" width="9.875" style="46" bestFit="1" customWidth="1"/>
    <col min="2309" max="2309" width="16.25" style="46" customWidth="1"/>
    <col min="2310" max="2314" width="8" style="46" customWidth="1"/>
    <col min="2315" max="2315" width="6.375" style="46" customWidth="1"/>
    <col min="2316" max="2316" width="1.75" style="46" customWidth="1"/>
    <col min="2317" max="2560" width="0" style="46" hidden="1"/>
    <col min="2561" max="2561" width="1.75" style="46" customWidth="1"/>
    <col min="2562" max="2562" width="18.875" style="46" customWidth="1"/>
    <col min="2563" max="2563" width="7.125" style="46" bestFit="1" customWidth="1"/>
    <col min="2564" max="2564" width="9.875" style="46" bestFit="1" customWidth="1"/>
    <col min="2565" max="2565" width="16.25" style="46" customWidth="1"/>
    <col min="2566" max="2570" width="8" style="46" customWidth="1"/>
    <col min="2571" max="2571" width="6.375" style="46" customWidth="1"/>
    <col min="2572" max="2572" width="1.75" style="46" customWidth="1"/>
    <col min="2573" max="2816" width="0" style="46" hidden="1"/>
    <col min="2817" max="2817" width="1.75" style="46" customWidth="1"/>
    <col min="2818" max="2818" width="18.875" style="46" customWidth="1"/>
    <col min="2819" max="2819" width="7.125" style="46" bestFit="1" customWidth="1"/>
    <col min="2820" max="2820" width="9.875" style="46" bestFit="1" customWidth="1"/>
    <col min="2821" max="2821" width="16.25" style="46" customWidth="1"/>
    <col min="2822" max="2826" width="8" style="46" customWidth="1"/>
    <col min="2827" max="2827" width="6.375" style="46" customWidth="1"/>
    <col min="2828" max="2828" width="1.75" style="46" customWidth="1"/>
    <col min="2829" max="3072" width="0" style="46" hidden="1"/>
    <col min="3073" max="3073" width="1.75" style="46" customWidth="1"/>
    <col min="3074" max="3074" width="18.875" style="46" customWidth="1"/>
    <col min="3075" max="3075" width="7.125" style="46" bestFit="1" customWidth="1"/>
    <col min="3076" max="3076" width="9.875" style="46" bestFit="1" customWidth="1"/>
    <col min="3077" max="3077" width="16.25" style="46" customWidth="1"/>
    <col min="3078" max="3082" width="8" style="46" customWidth="1"/>
    <col min="3083" max="3083" width="6.375" style="46" customWidth="1"/>
    <col min="3084" max="3084" width="1.75" style="46" customWidth="1"/>
    <col min="3085" max="3328" width="0" style="46" hidden="1"/>
    <col min="3329" max="3329" width="1.75" style="46" customWidth="1"/>
    <col min="3330" max="3330" width="18.875" style="46" customWidth="1"/>
    <col min="3331" max="3331" width="7.125" style="46" bestFit="1" customWidth="1"/>
    <col min="3332" max="3332" width="9.875" style="46" bestFit="1" customWidth="1"/>
    <col min="3333" max="3333" width="16.25" style="46" customWidth="1"/>
    <col min="3334" max="3338" width="8" style="46" customWidth="1"/>
    <col min="3339" max="3339" width="6.375" style="46" customWidth="1"/>
    <col min="3340" max="3340" width="1.75" style="46" customWidth="1"/>
    <col min="3341" max="3584" width="0" style="46" hidden="1"/>
    <col min="3585" max="3585" width="1.75" style="46" customWidth="1"/>
    <col min="3586" max="3586" width="18.875" style="46" customWidth="1"/>
    <col min="3587" max="3587" width="7.125" style="46" bestFit="1" customWidth="1"/>
    <col min="3588" max="3588" width="9.875" style="46" bestFit="1" customWidth="1"/>
    <col min="3589" max="3589" width="16.25" style="46" customWidth="1"/>
    <col min="3590" max="3594" width="8" style="46" customWidth="1"/>
    <col min="3595" max="3595" width="6.375" style="46" customWidth="1"/>
    <col min="3596" max="3596" width="1.75" style="46" customWidth="1"/>
    <col min="3597" max="3840" width="0" style="46" hidden="1"/>
    <col min="3841" max="3841" width="1.75" style="46" customWidth="1"/>
    <col min="3842" max="3842" width="18.875" style="46" customWidth="1"/>
    <col min="3843" max="3843" width="7.125" style="46" bestFit="1" customWidth="1"/>
    <col min="3844" max="3844" width="9.875" style="46" bestFit="1" customWidth="1"/>
    <col min="3845" max="3845" width="16.25" style="46" customWidth="1"/>
    <col min="3846" max="3850" width="8" style="46" customWidth="1"/>
    <col min="3851" max="3851" width="6.375" style="46" customWidth="1"/>
    <col min="3852" max="3852" width="1.75" style="46" customWidth="1"/>
    <col min="3853" max="4096" width="0" style="46" hidden="1"/>
    <col min="4097" max="4097" width="1.75" style="46" customWidth="1"/>
    <col min="4098" max="4098" width="18.875" style="46" customWidth="1"/>
    <col min="4099" max="4099" width="7.125" style="46" bestFit="1" customWidth="1"/>
    <col min="4100" max="4100" width="9.875" style="46" bestFit="1" customWidth="1"/>
    <col min="4101" max="4101" width="16.25" style="46" customWidth="1"/>
    <col min="4102" max="4106" width="8" style="46" customWidth="1"/>
    <col min="4107" max="4107" width="6.375" style="46" customWidth="1"/>
    <col min="4108" max="4108" width="1.75" style="46" customWidth="1"/>
    <col min="4109" max="4352" width="0" style="46" hidden="1"/>
    <col min="4353" max="4353" width="1.75" style="46" customWidth="1"/>
    <col min="4354" max="4354" width="18.875" style="46" customWidth="1"/>
    <col min="4355" max="4355" width="7.125" style="46" bestFit="1" customWidth="1"/>
    <col min="4356" max="4356" width="9.875" style="46" bestFit="1" customWidth="1"/>
    <col min="4357" max="4357" width="16.25" style="46" customWidth="1"/>
    <col min="4358" max="4362" width="8" style="46" customWidth="1"/>
    <col min="4363" max="4363" width="6.375" style="46" customWidth="1"/>
    <col min="4364" max="4364" width="1.75" style="46" customWidth="1"/>
    <col min="4365" max="4608" width="0" style="46" hidden="1"/>
    <col min="4609" max="4609" width="1.75" style="46" customWidth="1"/>
    <col min="4610" max="4610" width="18.875" style="46" customWidth="1"/>
    <col min="4611" max="4611" width="7.125" style="46" bestFit="1" customWidth="1"/>
    <col min="4612" max="4612" width="9.875" style="46" bestFit="1" customWidth="1"/>
    <col min="4613" max="4613" width="16.25" style="46" customWidth="1"/>
    <col min="4614" max="4618" width="8" style="46" customWidth="1"/>
    <col min="4619" max="4619" width="6.375" style="46" customWidth="1"/>
    <col min="4620" max="4620" width="1.75" style="46" customWidth="1"/>
    <col min="4621" max="4864" width="0" style="46" hidden="1"/>
    <col min="4865" max="4865" width="1.75" style="46" customWidth="1"/>
    <col min="4866" max="4866" width="18.875" style="46" customWidth="1"/>
    <col min="4867" max="4867" width="7.125" style="46" bestFit="1" customWidth="1"/>
    <col min="4868" max="4868" width="9.875" style="46" bestFit="1" customWidth="1"/>
    <col min="4869" max="4869" width="16.25" style="46" customWidth="1"/>
    <col min="4870" max="4874" width="8" style="46" customWidth="1"/>
    <col min="4875" max="4875" width="6.375" style="46" customWidth="1"/>
    <col min="4876" max="4876" width="1.75" style="46" customWidth="1"/>
    <col min="4877" max="5120" width="0" style="46" hidden="1"/>
    <col min="5121" max="5121" width="1.75" style="46" customWidth="1"/>
    <col min="5122" max="5122" width="18.875" style="46" customWidth="1"/>
    <col min="5123" max="5123" width="7.125" style="46" bestFit="1" customWidth="1"/>
    <col min="5124" max="5124" width="9.875" style="46" bestFit="1" customWidth="1"/>
    <col min="5125" max="5125" width="16.25" style="46" customWidth="1"/>
    <col min="5126" max="5130" width="8" style="46" customWidth="1"/>
    <col min="5131" max="5131" width="6.375" style="46" customWidth="1"/>
    <col min="5132" max="5132" width="1.75" style="46" customWidth="1"/>
    <col min="5133" max="5376" width="0" style="46" hidden="1"/>
    <col min="5377" max="5377" width="1.75" style="46" customWidth="1"/>
    <col min="5378" max="5378" width="18.875" style="46" customWidth="1"/>
    <col min="5379" max="5379" width="7.125" style="46" bestFit="1" customWidth="1"/>
    <col min="5380" max="5380" width="9.875" style="46" bestFit="1" customWidth="1"/>
    <col min="5381" max="5381" width="16.25" style="46" customWidth="1"/>
    <col min="5382" max="5386" width="8" style="46" customWidth="1"/>
    <col min="5387" max="5387" width="6.375" style="46" customWidth="1"/>
    <col min="5388" max="5388" width="1.75" style="46" customWidth="1"/>
    <col min="5389" max="5632" width="0" style="46" hidden="1"/>
    <col min="5633" max="5633" width="1.75" style="46" customWidth="1"/>
    <col min="5634" max="5634" width="18.875" style="46" customWidth="1"/>
    <col min="5635" max="5635" width="7.125" style="46" bestFit="1" customWidth="1"/>
    <col min="5636" max="5636" width="9.875" style="46" bestFit="1" customWidth="1"/>
    <col min="5637" max="5637" width="16.25" style="46" customWidth="1"/>
    <col min="5638" max="5642" width="8" style="46" customWidth="1"/>
    <col min="5643" max="5643" width="6.375" style="46" customWidth="1"/>
    <col min="5644" max="5644" width="1.75" style="46" customWidth="1"/>
    <col min="5645" max="5888" width="0" style="46" hidden="1"/>
    <col min="5889" max="5889" width="1.75" style="46" customWidth="1"/>
    <col min="5890" max="5890" width="18.875" style="46" customWidth="1"/>
    <col min="5891" max="5891" width="7.125" style="46" bestFit="1" customWidth="1"/>
    <col min="5892" max="5892" width="9.875" style="46" bestFit="1" customWidth="1"/>
    <col min="5893" max="5893" width="16.25" style="46" customWidth="1"/>
    <col min="5894" max="5898" width="8" style="46" customWidth="1"/>
    <col min="5899" max="5899" width="6.375" style="46" customWidth="1"/>
    <col min="5900" max="5900" width="1.75" style="46" customWidth="1"/>
    <col min="5901" max="6144" width="0" style="46" hidden="1"/>
    <col min="6145" max="6145" width="1.75" style="46" customWidth="1"/>
    <col min="6146" max="6146" width="18.875" style="46" customWidth="1"/>
    <col min="6147" max="6147" width="7.125" style="46" bestFit="1" customWidth="1"/>
    <col min="6148" max="6148" width="9.875" style="46" bestFit="1" customWidth="1"/>
    <col min="6149" max="6149" width="16.25" style="46" customWidth="1"/>
    <col min="6150" max="6154" width="8" style="46" customWidth="1"/>
    <col min="6155" max="6155" width="6.375" style="46" customWidth="1"/>
    <col min="6156" max="6156" width="1.75" style="46" customWidth="1"/>
    <col min="6157" max="6400" width="0" style="46" hidden="1"/>
    <col min="6401" max="6401" width="1.75" style="46" customWidth="1"/>
    <col min="6402" max="6402" width="18.875" style="46" customWidth="1"/>
    <col min="6403" max="6403" width="7.125" style="46" bestFit="1" customWidth="1"/>
    <col min="6404" max="6404" width="9.875" style="46" bestFit="1" customWidth="1"/>
    <col min="6405" max="6405" width="16.25" style="46" customWidth="1"/>
    <col min="6406" max="6410" width="8" style="46" customWidth="1"/>
    <col min="6411" max="6411" width="6.375" style="46" customWidth="1"/>
    <col min="6412" max="6412" width="1.75" style="46" customWidth="1"/>
    <col min="6413" max="6656" width="0" style="46" hidden="1"/>
    <col min="6657" max="6657" width="1.75" style="46" customWidth="1"/>
    <col min="6658" max="6658" width="18.875" style="46" customWidth="1"/>
    <col min="6659" max="6659" width="7.125" style="46" bestFit="1" customWidth="1"/>
    <col min="6660" max="6660" width="9.875" style="46" bestFit="1" customWidth="1"/>
    <col min="6661" max="6661" width="16.25" style="46" customWidth="1"/>
    <col min="6662" max="6666" width="8" style="46" customWidth="1"/>
    <col min="6667" max="6667" width="6.375" style="46" customWidth="1"/>
    <col min="6668" max="6668" width="1.75" style="46" customWidth="1"/>
    <col min="6669" max="6912" width="0" style="46" hidden="1"/>
    <col min="6913" max="6913" width="1.75" style="46" customWidth="1"/>
    <col min="6914" max="6914" width="18.875" style="46" customWidth="1"/>
    <col min="6915" max="6915" width="7.125" style="46" bestFit="1" customWidth="1"/>
    <col min="6916" max="6916" width="9.875" style="46" bestFit="1" customWidth="1"/>
    <col min="6917" max="6917" width="16.25" style="46" customWidth="1"/>
    <col min="6918" max="6922" width="8" style="46" customWidth="1"/>
    <col min="6923" max="6923" width="6.375" style="46" customWidth="1"/>
    <col min="6924" max="6924" width="1.75" style="46" customWidth="1"/>
    <col min="6925" max="7168" width="0" style="46" hidden="1"/>
    <col min="7169" max="7169" width="1.75" style="46" customWidth="1"/>
    <col min="7170" max="7170" width="18.875" style="46" customWidth="1"/>
    <col min="7171" max="7171" width="7.125" style="46" bestFit="1" customWidth="1"/>
    <col min="7172" max="7172" width="9.875" style="46" bestFit="1" customWidth="1"/>
    <col min="7173" max="7173" width="16.25" style="46" customWidth="1"/>
    <col min="7174" max="7178" width="8" style="46" customWidth="1"/>
    <col min="7179" max="7179" width="6.375" style="46" customWidth="1"/>
    <col min="7180" max="7180" width="1.75" style="46" customWidth="1"/>
    <col min="7181" max="7424" width="0" style="46" hidden="1"/>
    <col min="7425" max="7425" width="1.75" style="46" customWidth="1"/>
    <col min="7426" max="7426" width="18.875" style="46" customWidth="1"/>
    <col min="7427" max="7427" width="7.125" style="46" bestFit="1" customWidth="1"/>
    <col min="7428" max="7428" width="9.875" style="46" bestFit="1" customWidth="1"/>
    <col min="7429" max="7429" width="16.25" style="46" customWidth="1"/>
    <col min="7430" max="7434" width="8" style="46" customWidth="1"/>
    <col min="7435" max="7435" width="6.375" style="46" customWidth="1"/>
    <col min="7436" max="7436" width="1.75" style="46" customWidth="1"/>
    <col min="7437" max="7680" width="0" style="46" hidden="1"/>
    <col min="7681" max="7681" width="1.75" style="46" customWidth="1"/>
    <col min="7682" max="7682" width="18.875" style="46" customWidth="1"/>
    <col min="7683" max="7683" width="7.125" style="46" bestFit="1" customWidth="1"/>
    <col min="7684" max="7684" width="9.875" style="46" bestFit="1" customWidth="1"/>
    <col min="7685" max="7685" width="16.25" style="46" customWidth="1"/>
    <col min="7686" max="7690" width="8" style="46" customWidth="1"/>
    <col min="7691" max="7691" width="6.375" style="46" customWidth="1"/>
    <col min="7692" max="7692" width="1.75" style="46" customWidth="1"/>
    <col min="7693" max="7936" width="0" style="46" hidden="1"/>
    <col min="7937" max="7937" width="1.75" style="46" customWidth="1"/>
    <col min="7938" max="7938" width="18.875" style="46" customWidth="1"/>
    <col min="7939" max="7939" width="7.125" style="46" bestFit="1" customWidth="1"/>
    <col min="7940" max="7940" width="9.875" style="46" bestFit="1" customWidth="1"/>
    <col min="7941" max="7941" width="16.25" style="46" customWidth="1"/>
    <col min="7942" max="7946" width="8" style="46" customWidth="1"/>
    <col min="7947" max="7947" width="6.375" style="46" customWidth="1"/>
    <col min="7948" max="7948" width="1.75" style="46" customWidth="1"/>
    <col min="7949" max="8192" width="0" style="46" hidden="1"/>
    <col min="8193" max="8193" width="1.75" style="46" customWidth="1"/>
    <col min="8194" max="8194" width="18.875" style="46" customWidth="1"/>
    <col min="8195" max="8195" width="7.125" style="46" bestFit="1" customWidth="1"/>
    <col min="8196" max="8196" width="9.875" style="46" bestFit="1" customWidth="1"/>
    <col min="8197" max="8197" width="16.25" style="46" customWidth="1"/>
    <col min="8198" max="8202" width="8" style="46" customWidth="1"/>
    <col min="8203" max="8203" width="6.375" style="46" customWidth="1"/>
    <col min="8204" max="8204" width="1.75" style="46" customWidth="1"/>
    <col min="8205" max="8448" width="0" style="46" hidden="1"/>
    <col min="8449" max="8449" width="1.75" style="46" customWidth="1"/>
    <col min="8450" max="8450" width="18.875" style="46" customWidth="1"/>
    <col min="8451" max="8451" width="7.125" style="46" bestFit="1" customWidth="1"/>
    <col min="8452" max="8452" width="9.875" style="46" bestFit="1" customWidth="1"/>
    <col min="8453" max="8453" width="16.25" style="46" customWidth="1"/>
    <col min="8454" max="8458" width="8" style="46" customWidth="1"/>
    <col min="8459" max="8459" width="6.375" style="46" customWidth="1"/>
    <col min="8460" max="8460" width="1.75" style="46" customWidth="1"/>
    <col min="8461" max="8704" width="0" style="46" hidden="1"/>
    <col min="8705" max="8705" width="1.75" style="46" customWidth="1"/>
    <col min="8706" max="8706" width="18.875" style="46" customWidth="1"/>
    <col min="8707" max="8707" width="7.125" style="46" bestFit="1" customWidth="1"/>
    <col min="8708" max="8708" width="9.875" style="46" bestFit="1" customWidth="1"/>
    <col min="8709" max="8709" width="16.25" style="46" customWidth="1"/>
    <col min="8710" max="8714" width="8" style="46" customWidth="1"/>
    <col min="8715" max="8715" width="6.375" style="46" customWidth="1"/>
    <col min="8716" max="8716" width="1.75" style="46" customWidth="1"/>
    <col min="8717" max="8960" width="0" style="46" hidden="1"/>
    <col min="8961" max="8961" width="1.75" style="46" customWidth="1"/>
    <col min="8962" max="8962" width="18.875" style="46" customWidth="1"/>
    <col min="8963" max="8963" width="7.125" style="46" bestFit="1" customWidth="1"/>
    <col min="8964" max="8964" width="9.875" style="46" bestFit="1" customWidth="1"/>
    <col min="8965" max="8965" width="16.25" style="46" customWidth="1"/>
    <col min="8966" max="8970" width="8" style="46" customWidth="1"/>
    <col min="8971" max="8971" width="6.375" style="46" customWidth="1"/>
    <col min="8972" max="8972" width="1.75" style="46" customWidth="1"/>
    <col min="8973" max="9216" width="0" style="46" hidden="1"/>
    <col min="9217" max="9217" width="1.75" style="46" customWidth="1"/>
    <col min="9218" max="9218" width="18.875" style="46" customWidth="1"/>
    <col min="9219" max="9219" width="7.125" style="46" bestFit="1" customWidth="1"/>
    <col min="9220" max="9220" width="9.875" style="46" bestFit="1" customWidth="1"/>
    <col min="9221" max="9221" width="16.25" style="46" customWidth="1"/>
    <col min="9222" max="9226" width="8" style="46" customWidth="1"/>
    <col min="9227" max="9227" width="6.375" style="46" customWidth="1"/>
    <col min="9228" max="9228" width="1.75" style="46" customWidth="1"/>
    <col min="9229" max="9472" width="0" style="46" hidden="1"/>
    <col min="9473" max="9473" width="1.75" style="46" customWidth="1"/>
    <col min="9474" max="9474" width="18.875" style="46" customWidth="1"/>
    <col min="9475" max="9475" width="7.125" style="46" bestFit="1" customWidth="1"/>
    <col min="9476" max="9476" width="9.875" style="46" bestFit="1" customWidth="1"/>
    <col min="9477" max="9477" width="16.25" style="46" customWidth="1"/>
    <col min="9478" max="9482" width="8" style="46" customWidth="1"/>
    <col min="9483" max="9483" width="6.375" style="46" customWidth="1"/>
    <col min="9484" max="9484" width="1.75" style="46" customWidth="1"/>
    <col min="9485" max="9728" width="0" style="46" hidden="1"/>
    <col min="9729" max="9729" width="1.75" style="46" customWidth="1"/>
    <col min="9730" max="9730" width="18.875" style="46" customWidth="1"/>
    <col min="9731" max="9731" width="7.125" style="46" bestFit="1" customWidth="1"/>
    <col min="9732" max="9732" width="9.875" style="46" bestFit="1" customWidth="1"/>
    <col min="9733" max="9733" width="16.25" style="46" customWidth="1"/>
    <col min="9734" max="9738" width="8" style="46" customWidth="1"/>
    <col min="9739" max="9739" width="6.375" style="46" customWidth="1"/>
    <col min="9740" max="9740" width="1.75" style="46" customWidth="1"/>
    <col min="9741" max="9984" width="0" style="46" hidden="1"/>
    <col min="9985" max="9985" width="1.75" style="46" customWidth="1"/>
    <col min="9986" max="9986" width="18.875" style="46" customWidth="1"/>
    <col min="9987" max="9987" width="7.125" style="46" bestFit="1" customWidth="1"/>
    <col min="9988" max="9988" width="9.875" style="46" bestFit="1" customWidth="1"/>
    <col min="9989" max="9989" width="16.25" style="46" customWidth="1"/>
    <col min="9990" max="9994" width="8" style="46" customWidth="1"/>
    <col min="9995" max="9995" width="6.375" style="46" customWidth="1"/>
    <col min="9996" max="9996" width="1.75" style="46" customWidth="1"/>
    <col min="9997" max="10240" width="0" style="46" hidden="1"/>
    <col min="10241" max="10241" width="1.75" style="46" customWidth="1"/>
    <col min="10242" max="10242" width="18.875" style="46" customWidth="1"/>
    <col min="10243" max="10243" width="7.125" style="46" bestFit="1" customWidth="1"/>
    <col min="10244" max="10244" width="9.875" style="46" bestFit="1" customWidth="1"/>
    <col min="10245" max="10245" width="16.25" style="46" customWidth="1"/>
    <col min="10246" max="10250" width="8" style="46" customWidth="1"/>
    <col min="10251" max="10251" width="6.375" style="46" customWidth="1"/>
    <col min="10252" max="10252" width="1.75" style="46" customWidth="1"/>
    <col min="10253" max="10496" width="0" style="46" hidden="1"/>
    <col min="10497" max="10497" width="1.75" style="46" customWidth="1"/>
    <col min="10498" max="10498" width="18.875" style="46" customWidth="1"/>
    <col min="10499" max="10499" width="7.125" style="46" bestFit="1" customWidth="1"/>
    <col min="10500" max="10500" width="9.875" style="46" bestFit="1" customWidth="1"/>
    <col min="10501" max="10501" width="16.25" style="46" customWidth="1"/>
    <col min="10502" max="10506" width="8" style="46" customWidth="1"/>
    <col min="10507" max="10507" width="6.375" style="46" customWidth="1"/>
    <col min="10508" max="10508" width="1.75" style="46" customWidth="1"/>
    <col min="10509" max="10752" width="0" style="46" hidden="1"/>
    <col min="10753" max="10753" width="1.75" style="46" customWidth="1"/>
    <col min="10754" max="10754" width="18.875" style="46" customWidth="1"/>
    <col min="10755" max="10755" width="7.125" style="46" bestFit="1" customWidth="1"/>
    <col min="10756" max="10756" width="9.875" style="46" bestFit="1" customWidth="1"/>
    <col min="10757" max="10757" width="16.25" style="46" customWidth="1"/>
    <col min="10758" max="10762" width="8" style="46" customWidth="1"/>
    <col min="10763" max="10763" width="6.375" style="46" customWidth="1"/>
    <col min="10764" max="10764" width="1.75" style="46" customWidth="1"/>
    <col min="10765" max="11008" width="0" style="46" hidden="1"/>
    <col min="11009" max="11009" width="1.75" style="46" customWidth="1"/>
    <col min="11010" max="11010" width="18.875" style="46" customWidth="1"/>
    <col min="11011" max="11011" width="7.125" style="46" bestFit="1" customWidth="1"/>
    <col min="11012" max="11012" width="9.875" style="46" bestFit="1" customWidth="1"/>
    <col min="11013" max="11013" width="16.25" style="46" customWidth="1"/>
    <col min="11014" max="11018" width="8" style="46" customWidth="1"/>
    <col min="11019" max="11019" width="6.375" style="46" customWidth="1"/>
    <col min="11020" max="11020" width="1.75" style="46" customWidth="1"/>
    <col min="11021" max="11264" width="0" style="46" hidden="1"/>
    <col min="11265" max="11265" width="1.75" style="46" customWidth="1"/>
    <col min="11266" max="11266" width="18.875" style="46" customWidth="1"/>
    <col min="11267" max="11267" width="7.125" style="46" bestFit="1" customWidth="1"/>
    <col min="11268" max="11268" width="9.875" style="46" bestFit="1" customWidth="1"/>
    <col min="11269" max="11269" width="16.25" style="46" customWidth="1"/>
    <col min="11270" max="11274" width="8" style="46" customWidth="1"/>
    <col min="11275" max="11275" width="6.375" style="46" customWidth="1"/>
    <col min="11276" max="11276" width="1.75" style="46" customWidth="1"/>
    <col min="11277" max="11520" width="0" style="46" hidden="1"/>
    <col min="11521" max="11521" width="1.75" style="46" customWidth="1"/>
    <col min="11522" max="11522" width="18.875" style="46" customWidth="1"/>
    <col min="11523" max="11523" width="7.125" style="46" bestFit="1" customWidth="1"/>
    <col min="11524" max="11524" width="9.875" style="46" bestFit="1" customWidth="1"/>
    <col min="11525" max="11525" width="16.25" style="46" customWidth="1"/>
    <col min="11526" max="11530" width="8" style="46" customWidth="1"/>
    <col min="11531" max="11531" width="6.375" style="46" customWidth="1"/>
    <col min="11532" max="11532" width="1.75" style="46" customWidth="1"/>
    <col min="11533" max="11776" width="0" style="46" hidden="1"/>
    <col min="11777" max="11777" width="1.75" style="46" customWidth="1"/>
    <col min="11778" max="11778" width="18.875" style="46" customWidth="1"/>
    <col min="11779" max="11779" width="7.125" style="46" bestFit="1" customWidth="1"/>
    <col min="11780" max="11780" width="9.875" style="46" bestFit="1" customWidth="1"/>
    <col min="11781" max="11781" width="16.25" style="46" customWidth="1"/>
    <col min="11782" max="11786" width="8" style="46" customWidth="1"/>
    <col min="11787" max="11787" width="6.375" style="46" customWidth="1"/>
    <col min="11788" max="11788" width="1.75" style="46" customWidth="1"/>
    <col min="11789" max="12032" width="0" style="46" hidden="1"/>
    <col min="12033" max="12033" width="1.75" style="46" customWidth="1"/>
    <col min="12034" max="12034" width="18.875" style="46" customWidth="1"/>
    <col min="12035" max="12035" width="7.125" style="46" bestFit="1" customWidth="1"/>
    <col min="12036" max="12036" width="9.875" style="46" bestFit="1" customWidth="1"/>
    <col min="12037" max="12037" width="16.25" style="46" customWidth="1"/>
    <col min="12038" max="12042" width="8" style="46" customWidth="1"/>
    <col min="12043" max="12043" width="6.375" style="46" customWidth="1"/>
    <col min="12044" max="12044" width="1.75" style="46" customWidth="1"/>
    <col min="12045" max="12288" width="0" style="46" hidden="1"/>
    <col min="12289" max="12289" width="1.75" style="46" customWidth="1"/>
    <col min="12290" max="12290" width="18.875" style="46" customWidth="1"/>
    <col min="12291" max="12291" width="7.125" style="46" bestFit="1" customWidth="1"/>
    <col min="12292" max="12292" width="9.875" style="46" bestFit="1" customWidth="1"/>
    <col min="12293" max="12293" width="16.25" style="46" customWidth="1"/>
    <col min="12294" max="12298" width="8" style="46" customWidth="1"/>
    <col min="12299" max="12299" width="6.375" style="46" customWidth="1"/>
    <col min="12300" max="12300" width="1.75" style="46" customWidth="1"/>
    <col min="12301" max="12544" width="0" style="46" hidden="1"/>
    <col min="12545" max="12545" width="1.75" style="46" customWidth="1"/>
    <col min="12546" max="12546" width="18.875" style="46" customWidth="1"/>
    <col min="12547" max="12547" width="7.125" style="46" bestFit="1" customWidth="1"/>
    <col min="12548" max="12548" width="9.875" style="46" bestFit="1" customWidth="1"/>
    <col min="12549" max="12549" width="16.25" style="46" customWidth="1"/>
    <col min="12550" max="12554" width="8" style="46" customWidth="1"/>
    <col min="12555" max="12555" width="6.375" style="46" customWidth="1"/>
    <col min="12556" max="12556" width="1.75" style="46" customWidth="1"/>
    <col min="12557" max="12800" width="0" style="46" hidden="1"/>
    <col min="12801" max="12801" width="1.75" style="46" customWidth="1"/>
    <col min="12802" max="12802" width="18.875" style="46" customWidth="1"/>
    <col min="12803" max="12803" width="7.125" style="46" bestFit="1" customWidth="1"/>
    <col min="12804" max="12804" width="9.875" style="46" bestFit="1" customWidth="1"/>
    <col min="12805" max="12805" width="16.25" style="46" customWidth="1"/>
    <col min="12806" max="12810" width="8" style="46" customWidth="1"/>
    <col min="12811" max="12811" width="6.375" style="46" customWidth="1"/>
    <col min="12812" max="12812" width="1.75" style="46" customWidth="1"/>
    <col min="12813" max="13056" width="0" style="46" hidden="1"/>
    <col min="13057" max="13057" width="1.75" style="46" customWidth="1"/>
    <col min="13058" max="13058" width="18.875" style="46" customWidth="1"/>
    <col min="13059" max="13059" width="7.125" style="46" bestFit="1" customWidth="1"/>
    <col min="13060" max="13060" width="9.875" style="46" bestFit="1" customWidth="1"/>
    <col min="13061" max="13061" width="16.25" style="46" customWidth="1"/>
    <col min="13062" max="13066" width="8" style="46" customWidth="1"/>
    <col min="13067" max="13067" width="6.375" style="46" customWidth="1"/>
    <col min="13068" max="13068" width="1.75" style="46" customWidth="1"/>
    <col min="13069" max="13312" width="0" style="46" hidden="1"/>
    <col min="13313" max="13313" width="1.75" style="46" customWidth="1"/>
    <col min="13314" max="13314" width="18.875" style="46" customWidth="1"/>
    <col min="13315" max="13315" width="7.125" style="46" bestFit="1" customWidth="1"/>
    <col min="13316" max="13316" width="9.875" style="46" bestFit="1" customWidth="1"/>
    <col min="13317" max="13317" width="16.25" style="46" customWidth="1"/>
    <col min="13318" max="13322" width="8" style="46" customWidth="1"/>
    <col min="13323" max="13323" width="6.375" style="46" customWidth="1"/>
    <col min="13324" max="13324" width="1.75" style="46" customWidth="1"/>
    <col min="13325" max="13568" width="0" style="46" hidden="1"/>
    <col min="13569" max="13569" width="1.75" style="46" customWidth="1"/>
    <col min="13570" max="13570" width="18.875" style="46" customWidth="1"/>
    <col min="13571" max="13571" width="7.125" style="46" bestFit="1" customWidth="1"/>
    <col min="13572" max="13572" width="9.875" style="46" bestFit="1" customWidth="1"/>
    <col min="13573" max="13573" width="16.25" style="46" customWidth="1"/>
    <col min="13574" max="13578" width="8" style="46" customWidth="1"/>
    <col min="13579" max="13579" width="6.375" style="46" customWidth="1"/>
    <col min="13580" max="13580" width="1.75" style="46" customWidth="1"/>
    <col min="13581" max="13824" width="0" style="46" hidden="1"/>
    <col min="13825" max="13825" width="1.75" style="46" customWidth="1"/>
    <col min="13826" max="13826" width="18.875" style="46" customWidth="1"/>
    <col min="13827" max="13827" width="7.125" style="46" bestFit="1" customWidth="1"/>
    <col min="13828" max="13828" width="9.875" style="46" bestFit="1" customWidth="1"/>
    <col min="13829" max="13829" width="16.25" style="46" customWidth="1"/>
    <col min="13830" max="13834" width="8" style="46" customWidth="1"/>
    <col min="13835" max="13835" width="6.375" style="46" customWidth="1"/>
    <col min="13836" max="13836" width="1.75" style="46" customWidth="1"/>
    <col min="13837" max="14080" width="0" style="46" hidden="1"/>
    <col min="14081" max="14081" width="1.75" style="46" customWidth="1"/>
    <col min="14082" max="14082" width="18.875" style="46" customWidth="1"/>
    <col min="14083" max="14083" width="7.125" style="46" bestFit="1" customWidth="1"/>
    <col min="14084" max="14084" width="9.875" style="46" bestFit="1" customWidth="1"/>
    <col min="14085" max="14085" width="16.25" style="46" customWidth="1"/>
    <col min="14086" max="14090" width="8" style="46" customWidth="1"/>
    <col min="14091" max="14091" width="6.375" style="46" customWidth="1"/>
    <col min="14092" max="14092" width="1.75" style="46" customWidth="1"/>
    <col min="14093" max="14336" width="0" style="46" hidden="1"/>
    <col min="14337" max="14337" width="1.75" style="46" customWidth="1"/>
    <col min="14338" max="14338" width="18.875" style="46" customWidth="1"/>
    <col min="14339" max="14339" width="7.125" style="46" bestFit="1" customWidth="1"/>
    <col min="14340" max="14340" width="9.875" style="46" bestFit="1" customWidth="1"/>
    <col min="14341" max="14341" width="16.25" style="46" customWidth="1"/>
    <col min="14342" max="14346" width="8" style="46" customWidth="1"/>
    <col min="14347" max="14347" width="6.375" style="46" customWidth="1"/>
    <col min="14348" max="14348" width="1.75" style="46" customWidth="1"/>
    <col min="14349" max="14592" width="0" style="46" hidden="1"/>
    <col min="14593" max="14593" width="1.75" style="46" customWidth="1"/>
    <col min="14594" max="14594" width="18.875" style="46" customWidth="1"/>
    <col min="14595" max="14595" width="7.125" style="46" bestFit="1" customWidth="1"/>
    <col min="14596" max="14596" width="9.875" style="46" bestFit="1" customWidth="1"/>
    <col min="14597" max="14597" width="16.25" style="46" customWidth="1"/>
    <col min="14598" max="14602" width="8" style="46" customWidth="1"/>
    <col min="14603" max="14603" width="6.375" style="46" customWidth="1"/>
    <col min="14604" max="14604" width="1.75" style="46" customWidth="1"/>
    <col min="14605" max="14848" width="0" style="46" hidden="1"/>
    <col min="14849" max="14849" width="1.75" style="46" customWidth="1"/>
    <col min="14850" max="14850" width="18.875" style="46" customWidth="1"/>
    <col min="14851" max="14851" width="7.125" style="46" bestFit="1" customWidth="1"/>
    <col min="14852" max="14852" width="9.875" style="46" bestFit="1" customWidth="1"/>
    <col min="14853" max="14853" width="16.25" style="46" customWidth="1"/>
    <col min="14854" max="14858" width="8" style="46" customWidth="1"/>
    <col min="14859" max="14859" width="6.375" style="46" customWidth="1"/>
    <col min="14860" max="14860" width="1.75" style="46" customWidth="1"/>
    <col min="14861" max="15104" width="0" style="46" hidden="1"/>
    <col min="15105" max="15105" width="1.75" style="46" customWidth="1"/>
    <col min="15106" max="15106" width="18.875" style="46" customWidth="1"/>
    <col min="15107" max="15107" width="7.125" style="46" bestFit="1" customWidth="1"/>
    <col min="15108" max="15108" width="9.875" style="46" bestFit="1" customWidth="1"/>
    <col min="15109" max="15109" width="16.25" style="46" customWidth="1"/>
    <col min="15110" max="15114" width="8" style="46" customWidth="1"/>
    <col min="15115" max="15115" width="6.375" style="46" customWidth="1"/>
    <col min="15116" max="15116" width="1.75" style="46" customWidth="1"/>
    <col min="15117" max="15360" width="0" style="46" hidden="1"/>
    <col min="15361" max="15361" width="1.75" style="46" customWidth="1"/>
    <col min="15362" max="15362" width="18.875" style="46" customWidth="1"/>
    <col min="15363" max="15363" width="7.125" style="46" bestFit="1" customWidth="1"/>
    <col min="15364" max="15364" width="9.875" style="46" bestFit="1" customWidth="1"/>
    <col min="15365" max="15365" width="16.25" style="46" customWidth="1"/>
    <col min="15366" max="15370" width="8" style="46" customWidth="1"/>
    <col min="15371" max="15371" width="6.375" style="46" customWidth="1"/>
    <col min="15372" max="15372" width="1.75" style="46" customWidth="1"/>
    <col min="15373" max="15616" width="0" style="46" hidden="1"/>
    <col min="15617" max="15617" width="1.75" style="46" customWidth="1"/>
    <col min="15618" max="15618" width="18.875" style="46" customWidth="1"/>
    <col min="15619" max="15619" width="7.125" style="46" bestFit="1" customWidth="1"/>
    <col min="15620" max="15620" width="9.875" style="46" bestFit="1" customWidth="1"/>
    <col min="15621" max="15621" width="16.25" style="46" customWidth="1"/>
    <col min="15622" max="15626" width="8" style="46" customWidth="1"/>
    <col min="15627" max="15627" width="6.375" style="46" customWidth="1"/>
    <col min="15628" max="15628" width="1.75" style="46" customWidth="1"/>
    <col min="15629" max="15872" width="0" style="46" hidden="1"/>
    <col min="15873" max="15873" width="1.75" style="46" customWidth="1"/>
    <col min="15874" max="15874" width="18.875" style="46" customWidth="1"/>
    <col min="15875" max="15875" width="7.125" style="46" bestFit="1" customWidth="1"/>
    <col min="15876" max="15876" width="9.875" style="46" bestFit="1" customWidth="1"/>
    <col min="15877" max="15877" width="16.25" style="46" customWidth="1"/>
    <col min="15878" max="15882" width="8" style="46" customWidth="1"/>
    <col min="15883" max="15883" width="6.375" style="46" customWidth="1"/>
    <col min="15884" max="15884" width="1.75" style="46" customWidth="1"/>
    <col min="15885" max="16128" width="0" style="46" hidden="1"/>
    <col min="16129" max="16129" width="1.75" style="46" customWidth="1"/>
    <col min="16130" max="16130" width="18.875" style="46" customWidth="1"/>
    <col min="16131" max="16131" width="7.125" style="46" bestFit="1" customWidth="1"/>
    <col min="16132" max="16132" width="9.875" style="46" bestFit="1" customWidth="1"/>
    <col min="16133" max="16133" width="16.25" style="46" customWidth="1"/>
    <col min="16134" max="16138" width="8" style="46" customWidth="1"/>
    <col min="16139" max="16139" width="6.375" style="46" customWidth="1"/>
    <col min="16140" max="16140" width="1.75" style="46" customWidth="1"/>
    <col min="16141" max="16384" width="0" style="46" hidden="1"/>
  </cols>
  <sheetData>
    <row r="1" spans="2:11" ht="104.25" customHeight="1" x14ac:dyDescent="0.2"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2:11" x14ac:dyDescent="0.2">
      <c r="B2" s="151" t="s">
        <v>1606</v>
      </c>
      <c r="C2" s="152"/>
      <c r="D2" s="152"/>
      <c r="E2" s="152"/>
      <c r="F2" s="152"/>
      <c r="G2" s="152"/>
      <c r="H2" s="152"/>
      <c r="I2" s="152"/>
      <c r="J2" s="152"/>
      <c r="K2" s="153"/>
    </row>
    <row r="3" spans="2:11" ht="13.5" thickBot="1" x14ac:dyDescent="0.25">
      <c r="B3" s="154"/>
      <c r="C3" s="155"/>
      <c r="D3" s="155"/>
      <c r="E3" s="155"/>
      <c r="F3" s="155"/>
      <c r="G3" s="155"/>
      <c r="H3" s="155"/>
      <c r="I3" s="155"/>
      <c r="J3" s="155"/>
      <c r="K3" s="156"/>
    </row>
    <row r="4" spans="2:11" x14ac:dyDescent="0.2">
      <c r="B4" s="47"/>
      <c r="C4" s="48"/>
      <c r="D4" s="48"/>
      <c r="E4" s="48"/>
      <c r="F4" s="48"/>
      <c r="G4" s="48"/>
      <c r="H4" s="48"/>
      <c r="I4" s="48"/>
      <c r="J4" s="48"/>
      <c r="K4" s="49"/>
    </row>
    <row r="5" spans="2:11" x14ac:dyDescent="0.2">
      <c r="B5" s="47"/>
      <c r="C5" s="48"/>
      <c r="D5" s="48"/>
      <c r="E5" s="48"/>
      <c r="F5" s="48"/>
      <c r="G5" s="48"/>
      <c r="H5" s="48"/>
      <c r="I5" s="48"/>
      <c r="J5" s="48"/>
      <c r="K5" s="49"/>
    </row>
    <row r="6" spans="2:11" x14ac:dyDescent="0.2">
      <c r="B6" s="47"/>
      <c r="C6" s="48"/>
      <c r="D6" s="48"/>
      <c r="E6" s="48"/>
      <c r="F6" s="48"/>
      <c r="G6" s="48"/>
      <c r="H6" s="48"/>
      <c r="I6" s="48"/>
      <c r="J6" s="48"/>
      <c r="K6" s="49"/>
    </row>
    <row r="7" spans="2:11" x14ac:dyDescent="0.2">
      <c r="B7" s="47"/>
      <c r="C7" s="48"/>
      <c r="D7" s="48"/>
      <c r="E7" s="48"/>
      <c r="F7" s="48"/>
      <c r="G7" s="48"/>
      <c r="H7" s="48"/>
      <c r="I7" s="48"/>
      <c r="J7" s="48"/>
      <c r="K7" s="49"/>
    </row>
    <row r="8" spans="2:11" x14ac:dyDescent="0.2">
      <c r="B8" s="47"/>
      <c r="C8" s="48"/>
      <c r="D8" s="48"/>
      <c r="E8" s="48"/>
      <c r="F8" s="48"/>
      <c r="G8" s="48"/>
      <c r="H8" s="48"/>
      <c r="I8" s="48"/>
      <c r="J8" s="48"/>
      <c r="K8" s="49"/>
    </row>
    <row r="9" spans="2:11" x14ac:dyDescent="0.2">
      <c r="B9" s="47"/>
      <c r="C9" s="48"/>
      <c r="D9" s="48"/>
      <c r="E9" s="48"/>
      <c r="F9" s="48"/>
      <c r="G9" s="48"/>
      <c r="H9" s="48"/>
      <c r="I9" s="48"/>
      <c r="J9" s="48"/>
      <c r="K9" s="49"/>
    </row>
    <row r="10" spans="2:11" x14ac:dyDescent="0.2">
      <c r="B10" s="47"/>
      <c r="C10" s="48"/>
      <c r="D10" s="48"/>
      <c r="E10" s="48"/>
      <c r="F10" s="157"/>
      <c r="G10" s="158"/>
      <c r="H10" s="158"/>
      <c r="I10" s="158"/>
      <c r="J10" s="158"/>
      <c r="K10" s="159"/>
    </row>
    <row r="11" spans="2:11" x14ac:dyDescent="0.2">
      <c r="B11" s="47"/>
      <c r="C11" s="48"/>
      <c r="D11" s="48"/>
      <c r="E11" s="48"/>
      <c r="F11" s="160"/>
      <c r="G11" s="161"/>
      <c r="H11" s="161"/>
      <c r="I11" s="161"/>
      <c r="J11" s="161"/>
      <c r="K11" s="162"/>
    </row>
    <row r="12" spans="2:11" x14ac:dyDescent="0.2">
      <c r="B12" s="47"/>
      <c r="C12" s="48"/>
      <c r="D12" s="48"/>
      <c r="E12" s="48"/>
      <c r="F12" s="160"/>
      <c r="G12" s="161"/>
      <c r="H12" s="161"/>
      <c r="I12" s="161"/>
      <c r="J12" s="161"/>
      <c r="K12" s="162"/>
    </row>
    <row r="13" spans="2:11" x14ac:dyDescent="0.2">
      <c r="B13" s="47"/>
      <c r="C13" s="48"/>
      <c r="D13" s="48"/>
      <c r="E13" s="48"/>
      <c r="F13" s="160"/>
      <c r="G13" s="161"/>
      <c r="H13" s="161"/>
      <c r="I13" s="161"/>
      <c r="J13" s="161"/>
      <c r="K13" s="162"/>
    </row>
    <row r="14" spans="2:11" x14ac:dyDescent="0.2">
      <c r="B14" s="47"/>
      <c r="C14" s="48"/>
      <c r="D14" s="48"/>
      <c r="E14" s="48"/>
      <c r="F14" s="160"/>
      <c r="G14" s="161"/>
      <c r="H14" s="161"/>
      <c r="I14" s="161"/>
      <c r="J14" s="161"/>
      <c r="K14" s="162"/>
    </row>
    <row r="15" spans="2:11" x14ac:dyDescent="0.2">
      <c r="B15" s="47"/>
      <c r="C15" s="48"/>
      <c r="D15" s="48"/>
      <c r="E15" s="48"/>
      <c r="F15" s="160"/>
      <c r="G15" s="161"/>
      <c r="H15" s="161"/>
      <c r="I15" s="161"/>
      <c r="J15" s="161"/>
      <c r="K15" s="162"/>
    </row>
    <row r="16" spans="2:11" x14ac:dyDescent="0.2">
      <c r="B16" s="47"/>
      <c r="C16" s="48"/>
      <c r="D16" s="48"/>
      <c r="E16" s="48"/>
      <c r="F16" s="160"/>
      <c r="G16" s="161"/>
      <c r="H16" s="161"/>
      <c r="I16" s="161"/>
      <c r="J16" s="161"/>
      <c r="K16" s="162"/>
    </row>
    <row r="17" spans="2:11" ht="13.5" thickBot="1" x14ac:dyDescent="0.25">
      <c r="B17" s="47"/>
      <c r="C17" s="48"/>
      <c r="D17" s="48"/>
      <c r="E17" s="48"/>
      <c r="F17" s="160"/>
      <c r="G17" s="161"/>
      <c r="H17" s="161"/>
      <c r="I17" s="161"/>
      <c r="J17" s="161"/>
      <c r="K17" s="162"/>
    </row>
    <row r="18" spans="2:11" ht="13.5" thickBot="1" x14ac:dyDescent="0.25">
      <c r="B18" s="47"/>
      <c r="C18" s="48"/>
      <c r="D18" s="48"/>
      <c r="E18" s="48"/>
      <c r="F18" s="163" t="s">
        <v>1607</v>
      </c>
      <c r="G18" s="164"/>
      <c r="H18" s="164"/>
      <c r="I18" s="164"/>
      <c r="J18" s="164"/>
      <c r="K18" s="165"/>
    </row>
    <row r="19" spans="2:11" ht="13.5" customHeight="1" thickBot="1" x14ac:dyDescent="0.25">
      <c r="B19" s="47"/>
      <c r="C19" s="48"/>
      <c r="D19" s="48"/>
      <c r="E19" s="48"/>
      <c r="F19" s="166" t="s">
        <v>1608</v>
      </c>
      <c r="G19" s="167"/>
      <c r="H19" s="167"/>
      <c r="I19" s="167"/>
      <c r="J19" s="167"/>
      <c r="K19" s="168"/>
    </row>
    <row r="20" spans="2:11" ht="39.950000000000003" customHeight="1" thickBot="1" x14ac:dyDescent="0.25">
      <c r="B20" s="50" t="s">
        <v>1609</v>
      </c>
      <c r="C20" s="51" t="s">
        <v>1610</v>
      </c>
      <c r="D20" s="52" t="s">
        <v>1611</v>
      </c>
      <c r="E20" s="53" t="s">
        <v>1612</v>
      </c>
      <c r="F20" s="144"/>
      <c r="G20" s="145"/>
      <c r="H20" s="145"/>
      <c r="I20" s="145"/>
      <c r="J20" s="145"/>
      <c r="K20" s="146"/>
    </row>
    <row r="21" spans="2:11" ht="39.950000000000003" customHeight="1" thickBot="1" x14ac:dyDescent="0.25">
      <c r="B21" s="54" t="s">
        <v>1613</v>
      </c>
      <c r="C21" s="55">
        <v>0.04</v>
      </c>
      <c r="D21" s="56" t="str">
        <f>IF(C21&lt;0.03,"FORA DO LIMITE",IF(C21&gt;0.055,"FORA DO LIMITE","OK"))</f>
        <v>OK</v>
      </c>
      <c r="E21" s="57">
        <v>0.2354</v>
      </c>
      <c r="F21" s="144"/>
      <c r="G21" s="145"/>
      <c r="H21" s="145"/>
      <c r="I21" s="145"/>
      <c r="J21" s="145"/>
      <c r="K21" s="146"/>
    </row>
    <row r="22" spans="2:11" ht="39.950000000000003" customHeight="1" x14ac:dyDescent="0.2">
      <c r="B22" s="54" t="s">
        <v>1614</v>
      </c>
      <c r="C22" s="55">
        <v>8.0000000000000002E-3</v>
      </c>
      <c r="D22" s="56"/>
      <c r="E22" s="58" t="s">
        <v>1615</v>
      </c>
      <c r="F22" s="144" t="s">
        <v>1616</v>
      </c>
      <c r="G22" s="145"/>
      <c r="H22" s="145"/>
      <c r="I22" s="145"/>
      <c r="J22" s="145"/>
      <c r="K22" s="146"/>
    </row>
    <row r="23" spans="2:11" ht="39.950000000000003" customHeight="1" thickBot="1" x14ac:dyDescent="0.25">
      <c r="B23" s="54" t="s">
        <v>1617</v>
      </c>
      <c r="C23" s="55">
        <v>1.2699999999999999E-2</v>
      </c>
      <c r="D23" s="56"/>
      <c r="E23" s="59"/>
      <c r="F23" s="144"/>
      <c r="G23" s="145"/>
      <c r="H23" s="145"/>
      <c r="I23" s="145"/>
      <c r="J23" s="145"/>
      <c r="K23" s="146"/>
    </row>
    <row r="24" spans="2:11" ht="39.950000000000003" customHeight="1" x14ac:dyDescent="0.2">
      <c r="B24" s="54" t="s">
        <v>1618</v>
      </c>
      <c r="C24" s="55">
        <v>1.23E-2</v>
      </c>
      <c r="D24" s="56" t="str">
        <f>IF(C24&lt;0.0059,"FORA DO LIMITE",IF(C24&gt;0.0139,"FORA DO LIMITE","OK"))</f>
        <v>OK</v>
      </c>
      <c r="E24" s="142"/>
      <c r="F24" s="144" t="s">
        <v>1619</v>
      </c>
      <c r="G24" s="145"/>
      <c r="H24" s="145"/>
      <c r="I24" s="145"/>
      <c r="J24" s="145"/>
      <c r="K24" s="146"/>
    </row>
    <row r="25" spans="2:11" ht="39.950000000000003" customHeight="1" x14ac:dyDescent="0.2">
      <c r="B25" s="54" t="s">
        <v>1620</v>
      </c>
      <c r="C25" s="55">
        <v>7.3999999999999996E-2</v>
      </c>
      <c r="D25" s="56" t="str">
        <f>IF(C25&lt;0.0616,"FORA DO LIMITE",IF(C25&gt;0.0896,"FORA DO LIMITE","OK"))</f>
        <v>OK</v>
      </c>
      <c r="E25" s="143"/>
      <c r="F25" s="144"/>
      <c r="G25" s="145"/>
      <c r="H25" s="145"/>
      <c r="I25" s="145"/>
      <c r="J25" s="145"/>
      <c r="K25" s="146"/>
    </row>
    <row r="26" spans="2:11" ht="39.950000000000003" customHeight="1" x14ac:dyDescent="0.2">
      <c r="B26" s="54" t="s">
        <v>1621</v>
      </c>
      <c r="C26" s="55">
        <v>3.6499999999999998E-2</v>
      </c>
      <c r="D26" s="56"/>
      <c r="E26" s="143"/>
      <c r="F26" s="144"/>
      <c r="G26" s="145"/>
      <c r="H26" s="145"/>
      <c r="I26" s="145"/>
      <c r="J26" s="145"/>
      <c r="K26" s="146"/>
    </row>
    <row r="27" spans="2:11" ht="39.950000000000003" customHeight="1" x14ac:dyDescent="0.2">
      <c r="B27" s="60" t="s">
        <v>1622</v>
      </c>
      <c r="C27" s="61">
        <v>0.03</v>
      </c>
      <c r="D27" s="62" t="str">
        <f>IF(C27&lt;0.02,"FORA DO LIMITE",IF(C27&gt;0.05,"FORA DO LIMITE","OK"))</f>
        <v>OK</v>
      </c>
      <c r="E27" s="143"/>
      <c r="F27" s="147"/>
      <c r="G27" s="148"/>
      <c r="H27" s="148"/>
      <c r="I27" s="148"/>
      <c r="J27" s="148"/>
      <c r="K27" s="149"/>
    </row>
    <row r="28" spans="2:11" ht="140.25" customHeight="1" x14ac:dyDescent="0.2">
      <c r="B28" s="150"/>
      <c r="C28" s="150"/>
      <c r="D28" s="150"/>
      <c r="E28" s="150"/>
      <c r="F28" s="150"/>
      <c r="G28" s="150"/>
      <c r="H28" s="150"/>
      <c r="I28" s="150"/>
      <c r="J28" s="150"/>
      <c r="K28" s="150"/>
    </row>
    <row r="29" spans="2:11" hidden="1" x14ac:dyDescent="0.2"/>
    <row r="30" spans="2:11" hidden="1" x14ac:dyDescent="0.2"/>
    <row r="31" spans="2:11" hidden="1" x14ac:dyDescent="0.2"/>
    <row r="65536" x14ac:dyDescent="0.2"/>
  </sheetData>
  <sheetProtection selectLockedCells="1"/>
  <mergeCells count="9">
    <mergeCell ref="E24:E27"/>
    <mergeCell ref="F24:K27"/>
    <mergeCell ref="B28:K28"/>
    <mergeCell ref="B1:K1"/>
    <mergeCell ref="B2:K3"/>
    <mergeCell ref="F10:K17"/>
    <mergeCell ref="F18:K18"/>
    <mergeCell ref="F19:K21"/>
    <mergeCell ref="F22:K23"/>
  </mergeCells>
  <conditionalFormatting sqref="D21:D27">
    <cfRule type="cellIs" dxfId="4" priority="1" stopIfTrue="1" operator="equal">
      <formula>"OK"</formula>
    </cfRule>
    <cfRule type="cellIs" dxfId="3" priority="2" stopIfTrue="1" operator="equal">
      <formula>"FORA DO LIMITE"</formula>
    </cfRule>
  </conditionalFormatting>
  <conditionalFormatting sqref="E23">
    <cfRule type="cellIs" dxfId="2" priority="3" stopIfTrue="1" operator="equal">
      <formula>"OK"</formula>
    </cfRule>
    <cfRule type="cellIs" dxfId="1" priority="4" stopIfTrue="1" operator="equal">
      <formula>"FORA DA FAIXA"</formula>
    </cfRule>
    <cfRule type="cellIs" dxfId="0" priority="5" stopIfTrue="1" operator="equal">
      <formula>"VERIFICAR ITENS"</formula>
    </cfRule>
  </conditionalFormatting>
  <printOptions horizontalCentered="1"/>
  <pageMargins left="0.59055118110236227" right="0.19685039370078741" top="0.74803149606299213" bottom="0.59055118110236227" header="0.51181102362204722" footer="0.51181102362204722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34" zoomScale="85" zoomScaleNormal="85" zoomScaleSheetLayoutView="85" workbookViewId="0">
      <selection activeCell="E44" sqref="E44"/>
    </sheetView>
  </sheetViews>
  <sheetFormatPr defaultColWidth="8" defaultRowHeight="14.25" x14ac:dyDescent="0.2"/>
  <cols>
    <col min="1" max="1" width="17.75" style="63" bestFit="1" customWidth="1"/>
    <col min="2" max="2" width="26.875" style="63" customWidth="1"/>
    <col min="3" max="3" width="16.375" style="63" bestFit="1" customWidth="1"/>
    <col min="4" max="4" width="21.125" style="63" bestFit="1" customWidth="1"/>
    <col min="5" max="5" width="16.375" style="63" bestFit="1" customWidth="1"/>
    <col min="6" max="6" width="21.125" style="63" bestFit="1" customWidth="1"/>
    <col min="7" max="16384" width="8" style="63"/>
  </cols>
  <sheetData>
    <row r="1" spans="1:6" ht="88.5" customHeight="1" x14ac:dyDescent="0.2">
      <c r="A1" s="170"/>
      <c r="B1" s="170"/>
      <c r="C1" s="170"/>
      <c r="D1" s="170"/>
      <c r="E1" s="170"/>
      <c r="F1" s="170"/>
    </row>
    <row r="2" spans="1:6" ht="15" x14ac:dyDescent="0.2">
      <c r="A2" s="171" t="s">
        <v>1694</v>
      </c>
      <c r="B2" s="172"/>
      <c r="C2" s="172"/>
      <c r="D2" s="172"/>
      <c r="E2" s="172"/>
      <c r="F2" s="172"/>
    </row>
    <row r="3" spans="1:6" ht="15" x14ac:dyDescent="0.2">
      <c r="A3" s="173" t="s">
        <v>1623</v>
      </c>
      <c r="B3" s="173"/>
      <c r="C3" s="173"/>
      <c r="D3" s="173"/>
      <c r="E3" s="173"/>
      <c r="F3" s="173"/>
    </row>
    <row r="4" spans="1:6" s="64" customFormat="1" ht="15" x14ac:dyDescent="0.2">
      <c r="A4" s="174" t="s">
        <v>1624</v>
      </c>
      <c r="B4" s="174" t="s">
        <v>1625</v>
      </c>
      <c r="C4" s="172" t="s">
        <v>1626</v>
      </c>
      <c r="D4" s="172"/>
      <c r="E4" s="172" t="s">
        <v>1627</v>
      </c>
      <c r="F4" s="172"/>
    </row>
    <row r="5" spans="1:6" s="64" customFormat="1" ht="15" x14ac:dyDescent="0.2">
      <c r="A5" s="175"/>
      <c r="B5" s="175"/>
      <c r="C5" s="65" t="s">
        <v>1628</v>
      </c>
      <c r="D5" s="65" t="s">
        <v>1629</v>
      </c>
      <c r="E5" s="65" t="s">
        <v>1628</v>
      </c>
      <c r="F5" s="65" t="s">
        <v>1629</v>
      </c>
    </row>
    <row r="6" spans="1:6" x14ac:dyDescent="0.2">
      <c r="A6" s="176" t="s">
        <v>1630</v>
      </c>
      <c r="B6" s="176"/>
      <c r="C6" s="176"/>
      <c r="D6" s="176"/>
      <c r="E6" s="176"/>
      <c r="F6" s="176"/>
    </row>
    <row r="7" spans="1:6" x14ac:dyDescent="0.2">
      <c r="A7" s="66" t="s">
        <v>1631</v>
      </c>
      <c r="B7" s="67" t="s">
        <v>1632</v>
      </c>
      <c r="C7" s="68">
        <v>0</v>
      </c>
      <c r="D7" s="68">
        <v>0</v>
      </c>
      <c r="E7" s="68">
        <v>0.2</v>
      </c>
      <c r="F7" s="68">
        <v>0.2</v>
      </c>
    </row>
    <row r="8" spans="1:6" x14ac:dyDescent="0.2">
      <c r="A8" s="66" t="s">
        <v>1633</v>
      </c>
      <c r="B8" s="67" t="s">
        <v>1634</v>
      </c>
      <c r="C8" s="68">
        <v>1.4999999999999999E-2</v>
      </c>
      <c r="D8" s="68">
        <v>1.4999999999999999E-2</v>
      </c>
      <c r="E8" s="68">
        <v>1.4999999999999999E-2</v>
      </c>
      <c r="F8" s="68">
        <v>1.4999999999999999E-2</v>
      </c>
    </row>
    <row r="9" spans="1:6" x14ac:dyDescent="0.2">
      <c r="A9" s="66" t="s">
        <v>1635</v>
      </c>
      <c r="B9" s="67" t="s">
        <v>1636</v>
      </c>
      <c r="C9" s="68">
        <v>0.01</v>
      </c>
      <c r="D9" s="68">
        <v>0.01</v>
      </c>
      <c r="E9" s="68">
        <v>0.01</v>
      </c>
      <c r="F9" s="68">
        <v>0.01</v>
      </c>
    </row>
    <row r="10" spans="1:6" x14ac:dyDescent="0.2">
      <c r="A10" s="66" t="s">
        <v>1637</v>
      </c>
      <c r="B10" s="67" t="s">
        <v>1638</v>
      </c>
      <c r="C10" s="68">
        <v>2E-3</v>
      </c>
      <c r="D10" s="68">
        <v>2E-3</v>
      </c>
      <c r="E10" s="68">
        <v>2E-3</v>
      </c>
      <c r="F10" s="68">
        <v>2E-3</v>
      </c>
    </row>
    <row r="11" spans="1:6" x14ac:dyDescent="0.2">
      <c r="A11" s="66" t="s">
        <v>1639</v>
      </c>
      <c r="B11" s="67" t="s">
        <v>1640</v>
      </c>
      <c r="C11" s="68">
        <v>6.0000000000000001E-3</v>
      </c>
      <c r="D11" s="68">
        <v>6.0000000000000001E-3</v>
      </c>
      <c r="E11" s="68">
        <v>6.0000000000000001E-3</v>
      </c>
      <c r="F11" s="68">
        <v>6.0000000000000001E-3</v>
      </c>
    </row>
    <row r="12" spans="1:6" x14ac:dyDescent="0.2">
      <c r="A12" s="66" t="s">
        <v>1641</v>
      </c>
      <c r="B12" s="67" t="s">
        <v>1642</v>
      </c>
      <c r="C12" s="68">
        <v>2.5000000000000001E-2</v>
      </c>
      <c r="D12" s="68">
        <v>2.5000000000000001E-2</v>
      </c>
      <c r="E12" s="68">
        <v>2.5000000000000001E-2</v>
      </c>
      <c r="F12" s="68">
        <v>2.5000000000000001E-2</v>
      </c>
    </row>
    <row r="13" spans="1:6" ht="28.5" x14ac:dyDescent="0.2">
      <c r="A13" s="66" t="s">
        <v>1643</v>
      </c>
      <c r="B13" s="67" t="s">
        <v>1644</v>
      </c>
      <c r="C13" s="68">
        <v>0.03</v>
      </c>
      <c r="D13" s="68">
        <v>0.03</v>
      </c>
      <c r="E13" s="68">
        <v>0.03</v>
      </c>
      <c r="F13" s="68">
        <v>0.03</v>
      </c>
    </row>
    <row r="14" spans="1:6" x14ac:dyDescent="0.2">
      <c r="A14" s="66" t="s">
        <v>1645</v>
      </c>
      <c r="B14" s="67" t="s">
        <v>1646</v>
      </c>
      <c r="C14" s="68">
        <v>0.08</v>
      </c>
      <c r="D14" s="68">
        <v>0.08</v>
      </c>
      <c r="E14" s="68">
        <v>0.08</v>
      </c>
      <c r="F14" s="68">
        <v>0.08</v>
      </c>
    </row>
    <row r="15" spans="1:6" x14ac:dyDescent="0.2">
      <c r="A15" s="66" t="s">
        <v>1647</v>
      </c>
      <c r="B15" s="67" t="s">
        <v>1648</v>
      </c>
      <c r="C15" s="68">
        <v>0.01</v>
      </c>
      <c r="D15" s="68">
        <v>0.01</v>
      </c>
      <c r="E15" s="68">
        <v>0.01</v>
      </c>
      <c r="F15" s="68">
        <v>0.01</v>
      </c>
    </row>
    <row r="16" spans="1:6" ht="15" x14ac:dyDescent="0.2">
      <c r="A16" s="69" t="s">
        <v>1649</v>
      </c>
      <c r="B16" s="70" t="s">
        <v>1650</v>
      </c>
      <c r="C16" s="71">
        <f>SUM(C7:C15)</f>
        <v>0.17799999999999999</v>
      </c>
      <c r="D16" s="71">
        <f>SUM(D7:D15)</f>
        <v>0.17799999999999999</v>
      </c>
      <c r="E16" s="71">
        <f>SUM(E7:E15)</f>
        <v>0.37800000000000006</v>
      </c>
      <c r="F16" s="71">
        <f>SUM(F7:F15)</f>
        <v>0.37800000000000006</v>
      </c>
    </row>
    <row r="17" spans="1:6" x14ac:dyDescent="0.2">
      <c r="A17" s="176" t="s">
        <v>1651</v>
      </c>
      <c r="B17" s="176"/>
      <c r="C17" s="176"/>
      <c r="D17" s="176"/>
      <c r="E17" s="176"/>
      <c r="F17" s="176"/>
    </row>
    <row r="18" spans="1:6" ht="28.5" x14ac:dyDescent="0.2">
      <c r="A18" s="66" t="s">
        <v>1652</v>
      </c>
      <c r="B18" s="67" t="s">
        <v>1653</v>
      </c>
      <c r="C18" s="68">
        <v>0.1792</v>
      </c>
      <c r="D18" s="68" t="s">
        <v>1654</v>
      </c>
      <c r="E18" s="68">
        <v>0.1792</v>
      </c>
      <c r="F18" s="68" t="s">
        <v>1654</v>
      </c>
    </row>
    <row r="19" spans="1:6" x14ac:dyDescent="0.2">
      <c r="A19" s="66" t="s">
        <v>1655</v>
      </c>
      <c r="B19" s="67" t="s">
        <v>1656</v>
      </c>
      <c r="C19" s="68">
        <v>4.3099999999999999E-2</v>
      </c>
      <c r="D19" s="68" t="s">
        <v>1654</v>
      </c>
      <c r="E19" s="68">
        <v>4.3099999999999999E-2</v>
      </c>
      <c r="F19" s="68" t="s">
        <v>1654</v>
      </c>
    </row>
    <row r="20" spans="1:6" x14ac:dyDescent="0.2">
      <c r="A20" s="66" t="s">
        <v>1657</v>
      </c>
      <c r="B20" s="67" t="s">
        <v>1658</v>
      </c>
      <c r="C20" s="68">
        <v>8.9999999999999993E-3</v>
      </c>
      <c r="D20" s="68">
        <v>6.8999999999999999E-3</v>
      </c>
      <c r="E20" s="68">
        <v>8.9999999999999993E-3</v>
      </c>
      <c r="F20" s="68">
        <v>6.8999999999999999E-3</v>
      </c>
    </row>
    <row r="21" spans="1:6" x14ac:dyDescent="0.2">
      <c r="A21" s="66" t="s">
        <v>1659</v>
      </c>
      <c r="B21" s="67" t="s">
        <v>1660</v>
      </c>
      <c r="C21" s="68">
        <v>0.10879999999999999</v>
      </c>
      <c r="D21" s="68">
        <v>8.3299999999999999E-2</v>
      </c>
      <c r="E21" s="68">
        <v>0.10879999999999999</v>
      </c>
      <c r="F21" s="68">
        <v>8.3299999999999999E-2</v>
      </c>
    </row>
    <row r="22" spans="1:6" x14ac:dyDescent="0.2">
      <c r="A22" s="66" t="s">
        <v>1661</v>
      </c>
      <c r="B22" s="67" t="s">
        <v>1662</v>
      </c>
      <c r="C22" s="68">
        <v>6.9999999999999999E-4</v>
      </c>
      <c r="D22" s="68">
        <v>5.9999999999999995E-4</v>
      </c>
      <c r="E22" s="68">
        <v>6.9999999999999999E-4</v>
      </c>
      <c r="F22" s="68">
        <v>5.9999999999999995E-4</v>
      </c>
    </row>
    <row r="23" spans="1:6" x14ac:dyDescent="0.2">
      <c r="A23" s="66" t="s">
        <v>1663</v>
      </c>
      <c r="B23" s="67" t="s">
        <v>1664</v>
      </c>
      <c r="C23" s="68">
        <v>7.3000000000000001E-3</v>
      </c>
      <c r="D23" s="68">
        <v>5.5999999999999999E-3</v>
      </c>
      <c r="E23" s="68">
        <v>7.3000000000000001E-3</v>
      </c>
      <c r="F23" s="68">
        <v>5.5999999999999999E-3</v>
      </c>
    </row>
    <row r="24" spans="1:6" x14ac:dyDescent="0.2">
      <c r="A24" s="66" t="s">
        <v>1665</v>
      </c>
      <c r="B24" s="67" t="s">
        <v>1666</v>
      </c>
      <c r="C24" s="68">
        <v>1.3599999999999999E-2</v>
      </c>
      <c r="D24" s="68" t="s">
        <v>1654</v>
      </c>
      <c r="E24" s="68">
        <v>1.3599999999999999E-2</v>
      </c>
      <c r="F24" s="68" t="s">
        <v>1654</v>
      </c>
    </row>
    <row r="25" spans="1:6" ht="28.5" x14ac:dyDescent="0.2">
      <c r="A25" s="66" t="s">
        <v>1667</v>
      </c>
      <c r="B25" s="67" t="s">
        <v>1668</v>
      </c>
      <c r="C25" s="68">
        <v>1.1000000000000001E-3</v>
      </c>
      <c r="D25" s="68">
        <v>8.9999999999999998E-4</v>
      </c>
      <c r="E25" s="68">
        <v>1.1000000000000001E-3</v>
      </c>
      <c r="F25" s="68">
        <v>8.9999999999999998E-4</v>
      </c>
    </row>
    <row r="26" spans="1:6" x14ac:dyDescent="0.2">
      <c r="A26" s="66" t="s">
        <v>1669</v>
      </c>
      <c r="B26" s="67" t="s">
        <v>1670</v>
      </c>
      <c r="C26" s="68">
        <v>9.3299999999999994E-2</v>
      </c>
      <c r="D26" s="68">
        <v>7.1499999999999994E-2</v>
      </c>
      <c r="E26" s="68">
        <v>9.3299999999999994E-2</v>
      </c>
      <c r="F26" s="68">
        <v>7.1499999999999994E-2</v>
      </c>
    </row>
    <row r="27" spans="1:6" x14ac:dyDescent="0.2">
      <c r="A27" s="66" t="s">
        <v>1671</v>
      </c>
      <c r="B27" s="67" t="s">
        <v>1672</v>
      </c>
      <c r="C27" s="68">
        <v>2.9999999999999997E-4</v>
      </c>
      <c r="D27" s="68">
        <v>2.9999999999999997E-4</v>
      </c>
      <c r="E27" s="68">
        <v>2.9999999999999997E-4</v>
      </c>
      <c r="F27" s="68">
        <v>2.9999999999999997E-4</v>
      </c>
    </row>
    <row r="28" spans="1:6" ht="15" x14ac:dyDescent="0.2">
      <c r="A28" s="69" t="s">
        <v>1673</v>
      </c>
      <c r="B28" s="70" t="s">
        <v>1650</v>
      </c>
      <c r="C28" s="71">
        <f>SUM(C18:C27)</f>
        <v>0.45639999999999997</v>
      </c>
      <c r="D28" s="71">
        <f>SUM(D18:D27)</f>
        <v>0.1691</v>
      </c>
      <c r="E28" s="71">
        <f>SUM(E18:E27)</f>
        <v>0.45639999999999997</v>
      </c>
      <c r="F28" s="71">
        <f>SUM(F18:F27)</f>
        <v>0.1691</v>
      </c>
    </row>
    <row r="29" spans="1:6" x14ac:dyDescent="0.2">
      <c r="A29" s="176" t="s">
        <v>1674</v>
      </c>
      <c r="B29" s="176"/>
      <c r="C29" s="176"/>
      <c r="D29" s="176"/>
      <c r="E29" s="176"/>
      <c r="F29" s="176"/>
    </row>
    <row r="30" spans="1:6" x14ac:dyDescent="0.2">
      <c r="A30" s="66" t="s">
        <v>1675</v>
      </c>
      <c r="B30" s="67" t="s">
        <v>1676</v>
      </c>
      <c r="C30" s="68">
        <v>5.0599999999999999E-2</v>
      </c>
      <c r="D30" s="68">
        <v>3.8800000000000001E-2</v>
      </c>
      <c r="E30" s="68">
        <v>5.0599999999999999E-2</v>
      </c>
      <c r="F30" s="68">
        <v>3.8800000000000001E-2</v>
      </c>
    </row>
    <row r="31" spans="1:6" ht="28.5" x14ac:dyDescent="0.2">
      <c r="A31" s="66" t="s">
        <v>1677</v>
      </c>
      <c r="B31" s="67" t="s">
        <v>1678</v>
      </c>
      <c r="C31" s="68">
        <v>1.1999999999999999E-3</v>
      </c>
      <c r="D31" s="68">
        <v>8.9999999999999998E-4</v>
      </c>
      <c r="E31" s="68">
        <v>1.1999999999999999E-3</v>
      </c>
      <c r="F31" s="68">
        <v>8.9999999999999998E-4</v>
      </c>
    </row>
    <row r="32" spans="1:6" x14ac:dyDescent="0.2">
      <c r="A32" s="66" t="s">
        <v>1679</v>
      </c>
      <c r="B32" s="67" t="s">
        <v>1680</v>
      </c>
      <c r="C32" s="68">
        <v>3.9699999999999999E-2</v>
      </c>
      <c r="D32" s="68">
        <v>3.04E-2</v>
      </c>
      <c r="E32" s="68">
        <v>3.9699999999999999E-2</v>
      </c>
      <c r="F32" s="68">
        <v>3.04E-2</v>
      </c>
    </row>
    <row r="33" spans="1:6" ht="28.5" x14ac:dyDescent="0.2">
      <c r="A33" s="66" t="s">
        <v>1681</v>
      </c>
      <c r="B33" s="67" t="s">
        <v>1682</v>
      </c>
      <c r="C33" s="68">
        <v>3.4299999999999997E-2</v>
      </c>
      <c r="D33" s="68">
        <v>2.63E-2</v>
      </c>
      <c r="E33" s="68">
        <v>3.4299999999999997E-2</v>
      </c>
      <c r="F33" s="68">
        <v>2.63E-2</v>
      </c>
    </row>
    <row r="34" spans="1:6" x14ac:dyDescent="0.2">
      <c r="A34" s="66" t="s">
        <v>1683</v>
      </c>
      <c r="B34" s="67" t="s">
        <v>1684</v>
      </c>
      <c r="C34" s="68">
        <v>4.3E-3</v>
      </c>
      <c r="D34" s="68">
        <v>3.3E-3</v>
      </c>
      <c r="E34" s="68">
        <v>4.3E-3</v>
      </c>
      <c r="F34" s="68">
        <v>3.3E-3</v>
      </c>
    </row>
    <row r="35" spans="1:6" ht="15" x14ac:dyDescent="0.2">
      <c r="A35" s="69" t="s">
        <v>1685</v>
      </c>
      <c r="B35" s="70" t="s">
        <v>1650</v>
      </c>
      <c r="C35" s="71">
        <f>SUM(C30:C34)</f>
        <v>0.13009999999999999</v>
      </c>
      <c r="D35" s="71">
        <f>SUM(D30:D34)</f>
        <v>9.9699999999999997E-2</v>
      </c>
      <c r="E35" s="71">
        <f>SUM(E30:E34)</f>
        <v>0.13009999999999999</v>
      </c>
      <c r="F35" s="71">
        <f>SUM(F30:F34)</f>
        <v>9.9699999999999997E-2</v>
      </c>
    </row>
    <row r="36" spans="1:6" x14ac:dyDescent="0.2">
      <c r="A36" s="176" t="s">
        <v>1686</v>
      </c>
      <c r="B36" s="176"/>
      <c r="C36" s="176"/>
      <c r="D36" s="176"/>
      <c r="E36" s="176"/>
      <c r="F36" s="176"/>
    </row>
    <row r="37" spans="1:6" ht="28.5" x14ac:dyDescent="0.2">
      <c r="A37" s="66" t="s">
        <v>1687</v>
      </c>
      <c r="B37" s="67" t="s">
        <v>1688</v>
      </c>
      <c r="C37" s="68">
        <v>8.1199999999999994E-2</v>
      </c>
      <c r="D37" s="68">
        <v>3.0099999999999998E-2</v>
      </c>
      <c r="E37" s="68">
        <v>0.17249999999999999</v>
      </c>
      <c r="F37" s="68">
        <v>6.3899999999999998E-2</v>
      </c>
    </row>
    <row r="38" spans="1:6" ht="85.5" x14ac:dyDescent="0.2">
      <c r="A38" s="66" t="s">
        <v>1689</v>
      </c>
      <c r="B38" s="67" t="s">
        <v>1690</v>
      </c>
      <c r="C38" s="68">
        <v>4.3E-3</v>
      </c>
      <c r="D38" s="68">
        <v>3.3E-3</v>
      </c>
      <c r="E38" s="68">
        <v>4.4999999999999997E-3</v>
      </c>
      <c r="F38" s="68">
        <v>3.3999999999999998E-3</v>
      </c>
    </row>
    <row r="39" spans="1:6" ht="15" x14ac:dyDescent="0.2">
      <c r="A39" s="69" t="s">
        <v>1691</v>
      </c>
      <c r="B39" s="70" t="s">
        <v>1650</v>
      </c>
      <c r="C39" s="71">
        <f>SUM(C37:C38)</f>
        <v>8.5499999999999993E-2</v>
      </c>
      <c r="D39" s="71">
        <f>SUM(D37:D38)</f>
        <v>3.3399999999999999E-2</v>
      </c>
      <c r="E39" s="71">
        <f>SUM(E37:E38)</f>
        <v>0.17699999999999999</v>
      </c>
      <c r="F39" s="71">
        <f>SUM(F37:F38)</f>
        <v>6.7299999999999999E-2</v>
      </c>
    </row>
    <row r="40" spans="1:6" ht="15.75" x14ac:dyDescent="0.2">
      <c r="A40" s="177" t="s">
        <v>1692</v>
      </c>
      <c r="B40" s="178"/>
      <c r="C40" s="72">
        <f>SUM(C39,C35,C28,C16)</f>
        <v>0.84999999999999987</v>
      </c>
      <c r="D40" s="72">
        <f>SUM(D39,D35,D28,D16)</f>
        <v>0.48020000000000002</v>
      </c>
      <c r="E40" s="72">
        <f>SUM(E39,E35,E28,E16)</f>
        <v>1.1415</v>
      </c>
      <c r="F40" s="72">
        <f>SUM(F39,F35,F28,F16)</f>
        <v>0.71409999999999996</v>
      </c>
    </row>
    <row r="41" spans="1:6" ht="116.25" customHeight="1" x14ac:dyDescent="0.2">
      <c r="A41" s="169"/>
      <c r="B41" s="169"/>
      <c r="C41" s="169"/>
      <c r="D41" s="169"/>
      <c r="E41" s="169"/>
      <c r="F41" s="169"/>
    </row>
    <row r="42" spans="1:6" x14ac:dyDescent="0.2">
      <c r="A42" s="73"/>
      <c r="F42" s="74"/>
    </row>
    <row r="43" spans="1:6" x14ac:dyDescent="0.2">
      <c r="A43" s="75"/>
      <c r="F43" s="74"/>
    </row>
    <row r="44" spans="1:6" x14ac:dyDescent="0.2">
      <c r="A44" s="75"/>
      <c r="F44" s="74"/>
    </row>
    <row r="45" spans="1:6" x14ac:dyDescent="0.2">
      <c r="A45" s="75"/>
      <c r="F45" s="74"/>
    </row>
    <row r="46" spans="1:6" x14ac:dyDescent="0.2">
      <c r="A46" s="75"/>
      <c r="F46" s="74"/>
    </row>
    <row r="47" spans="1:6" x14ac:dyDescent="0.2">
      <c r="A47" s="75"/>
      <c r="F47" s="74"/>
    </row>
    <row r="48" spans="1:6" x14ac:dyDescent="0.2">
      <c r="A48" s="75"/>
      <c r="F48" s="74"/>
    </row>
    <row r="49" spans="1:6" x14ac:dyDescent="0.2">
      <c r="A49" s="75"/>
      <c r="F49" s="74"/>
    </row>
    <row r="50" spans="1:6" x14ac:dyDescent="0.2">
      <c r="A50" s="75"/>
      <c r="F50" s="74"/>
    </row>
    <row r="51" spans="1:6" x14ac:dyDescent="0.2">
      <c r="A51" s="76"/>
      <c r="B51" s="77"/>
      <c r="C51" s="77"/>
      <c r="D51" s="77"/>
      <c r="E51" s="77"/>
      <c r="F51" s="78"/>
    </row>
  </sheetData>
  <autoFilter ref="A4:F40">
    <filterColumn colId="2" showButton="0"/>
    <filterColumn colId="4" showButton="0"/>
  </autoFilter>
  <mergeCells count="13">
    <mergeCell ref="A41:F41"/>
    <mergeCell ref="A1:F1"/>
    <mergeCell ref="A2:F2"/>
    <mergeCell ref="A3:F3"/>
    <mergeCell ref="A4:A5"/>
    <mergeCell ref="B4:B5"/>
    <mergeCell ref="C4:D4"/>
    <mergeCell ref="E4:F4"/>
    <mergeCell ref="A6:F6"/>
    <mergeCell ref="A17:F17"/>
    <mergeCell ref="A29:F29"/>
    <mergeCell ref="A36:F36"/>
    <mergeCell ref="A40:B40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Resumo do Orçamento</vt:lpstr>
      <vt:lpstr>Sintético</vt:lpstr>
      <vt:lpstr>Analítico</vt:lpstr>
      <vt:lpstr>Curva ABC de Insumos</vt:lpstr>
      <vt:lpstr>Curva ABC de Serviços</vt:lpstr>
      <vt:lpstr>Cronograma</vt:lpstr>
      <vt:lpstr>BDI</vt:lpstr>
      <vt:lpstr>LS ES</vt:lpstr>
      <vt:lpstr>Analítico!Area_de_impressao</vt:lpstr>
      <vt:lpstr>BDI!Area_de_impressao</vt:lpstr>
      <vt:lpstr>Cronograma!Area_de_impressao</vt:lpstr>
      <vt:lpstr>'Curva ABC de Insumos'!Area_de_impressao</vt:lpstr>
      <vt:lpstr>'Curva ABC de Serviços'!Area_de_impressao</vt:lpstr>
      <vt:lpstr>'LS ES'!Area_de_impressao</vt:lpstr>
      <vt:lpstr>'Resumo do Orçamento'!Area_de_impressao</vt:lpstr>
      <vt:lpstr>Sintético!Area_de_impressao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Licita</cp:lastModifiedBy>
  <cp:revision>0</cp:revision>
  <cp:lastPrinted>2022-12-06T15:28:14Z</cp:lastPrinted>
  <dcterms:created xsi:type="dcterms:W3CDTF">2022-12-05T12:59:53Z</dcterms:created>
  <dcterms:modified xsi:type="dcterms:W3CDTF">2022-12-12T13:51:18Z</dcterms:modified>
</cp:coreProperties>
</file>